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1"/>
  <c r="J104"/>
  <c r="K37" l="1"/>
  <c r="L37"/>
  <c r="M37"/>
  <c r="J62"/>
  <c r="J63"/>
  <c r="C62"/>
  <c r="L61"/>
  <c r="M61"/>
  <c r="K61"/>
  <c r="J94"/>
  <c r="J95"/>
  <c r="L93"/>
  <c r="M93"/>
  <c r="K93"/>
  <c r="J107"/>
  <c r="L105"/>
  <c r="M105"/>
  <c r="K105"/>
  <c r="J106"/>
  <c r="J90"/>
  <c r="J91"/>
  <c r="J92"/>
  <c r="L89"/>
  <c r="M89"/>
  <c r="K89"/>
  <c r="J61" l="1"/>
  <c r="J93"/>
  <c r="J89"/>
  <c r="L114"/>
  <c r="M114"/>
  <c r="K114"/>
  <c r="K116"/>
  <c r="K113"/>
  <c r="L116"/>
  <c r="M116"/>
  <c r="K115"/>
  <c r="L115"/>
  <c r="M115"/>
  <c r="L113"/>
  <c r="M113"/>
  <c r="L57"/>
  <c r="M57"/>
  <c r="K57"/>
  <c r="J59"/>
  <c r="J58"/>
  <c r="K64"/>
  <c r="L64"/>
  <c r="M64"/>
  <c r="J65"/>
  <c r="L54"/>
  <c r="M54"/>
  <c r="K54"/>
  <c r="J56"/>
  <c r="J55"/>
  <c r="J71"/>
  <c r="J66"/>
  <c r="J67"/>
  <c r="J51"/>
  <c r="J52"/>
  <c r="J53"/>
  <c r="L50"/>
  <c r="M50"/>
  <c r="K50"/>
  <c r="J47"/>
  <c r="J48"/>
  <c r="L45"/>
  <c r="M45"/>
  <c r="K45"/>
  <c r="J46"/>
  <c r="L41"/>
  <c r="M41"/>
  <c r="K41"/>
  <c r="J44"/>
  <c r="J43"/>
  <c r="J42"/>
  <c r="J40"/>
  <c r="J39"/>
  <c r="J38"/>
  <c r="J87"/>
  <c r="J86"/>
  <c r="M85"/>
  <c r="L85"/>
  <c r="K85"/>
  <c r="L73"/>
  <c r="M73"/>
  <c r="K73"/>
  <c r="J74"/>
  <c r="L82"/>
  <c r="M82"/>
  <c r="K82"/>
  <c r="J83"/>
  <c r="J84"/>
  <c r="J79"/>
  <c r="J78"/>
  <c r="L77"/>
  <c r="M77"/>
  <c r="K77"/>
  <c r="C79"/>
  <c r="C78"/>
  <c r="C81"/>
  <c r="C80"/>
  <c r="K33"/>
  <c r="L33"/>
  <c r="M33"/>
  <c r="J35"/>
  <c r="J34"/>
  <c r="K30"/>
  <c r="L30"/>
  <c r="M30"/>
  <c r="J32"/>
  <c r="J31"/>
  <c r="C110"/>
  <c r="C109"/>
  <c r="J108"/>
  <c r="J105"/>
  <c r="J77" l="1"/>
  <c r="J64"/>
  <c r="J54"/>
  <c r="J33"/>
  <c r="J30"/>
  <c r="J85"/>
  <c r="J82"/>
  <c r="J24"/>
  <c r="J25"/>
  <c r="J26"/>
  <c r="K22"/>
  <c r="L22"/>
  <c r="M22"/>
  <c r="J23"/>
  <c r="K15"/>
  <c r="L15"/>
  <c r="M15"/>
  <c r="J17"/>
  <c r="J18"/>
  <c r="J19"/>
  <c r="J16"/>
  <c r="J116" l="1"/>
  <c r="J114"/>
  <c r="J15"/>
  <c r="J22"/>
  <c r="J75"/>
  <c r="J97"/>
  <c r="J57"/>
  <c r="C58"/>
  <c r="J45" l="1"/>
  <c r="C75"/>
  <c r="J103"/>
  <c r="J102"/>
  <c r="J72"/>
  <c r="J115" s="1"/>
  <c r="C34"/>
  <c r="C35"/>
  <c r="C32"/>
  <c r="C39"/>
  <c r="C40"/>
  <c r="C38"/>
  <c r="C99"/>
  <c r="C100"/>
  <c r="J73"/>
  <c r="C43"/>
  <c r="C42"/>
  <c r="C76"/>
  <c r="J50"/>
  <c r="C53"/>
  <c r="C52"/>
  <c r="C51"/>
  <c r="J41"/>
  <c r="J37"/>
  <c r="C23" l="1"/>
  <c r="C54"/>
  <c r="C96"/>
  <c r="C98"/>
  <c r="J68"/>
  <c r="J96"/>
  <c r="J101" l="1"/>
  <c r="C101"/>
  <c r="L70"/>
  <c r="L111" s="1"/>
  <c r="M70"/>
  <c r="M111" s="1"/>
  <c r="K70"/>
  <c r="K111" s="1"/>
  <c r="C71"/>
  <c r="J36"/>
  <c r="J113" s="1"/>
  <c r="C36"/>
  <c r="C31"/>
  <c r="C29"/>
  <c r="C26"/>
  <c r="C27"/>
  <c r="C28"/>
  <c r="C25"/>
  <c r="C21"/>
  <c r="C20"/>
  <c r="C17"/>
  <c r="C19"/>
  <c r="C16"/>
  <c r="J70" l="1"/>
  <c r="J111" s="1"/>
</calcChain>
</file>

<file path=xl/sharedStrings.xml><?xml version="1.0" encoding="utf-8"?>
<sst xmlns="http://schemas.openxmlformats.org/spreadsheetml/2006/main" count="256" uniqueCount="138">
  <si>
    <t>Найменування завдання</t>
  </si>
  <si>
    <t>Значення показника</t>
  </si>
  <si>
    <t>Всього</t>
  </si>
  <si>
    <t>Виконавець заходу</t>
  </si>
  <si>
    <t>Джерела фінансування</t>
  </si>
  <si>
    <t>Прогнозний обсяг фінансування,  тис.грн.</t>
  </si>
  <si>
    <t>1. Забезпечення медичного процесу стаціонарного та амбулаторного  лікування пацієнтів</t>
  </si>
  <si>
    <t>КНП "Макарівська БЛІЛ" МСР</t>
  </si>
  <si>
    <t>Забезпечення сталої роботи діагностичних підрозділів та стаціонарних відділень</t>
  </si>
  <si>
    <t xml:space="preserve"> Реалізація ініціативи FAST TRACK CITIES та виконання цілі "90-90-90" безперервного каскаду заходів з профілактики, догляду та лікування, спрямованої на протидію епідемії ВІЛ-інфекції / СНІДу</t>
  </si>
  <si>
    <t>Діагностика з метою вчасного проведення лікування та запобігання розповсюдження інфеції</t>
  </si>
  <si>
    <t xml:space="preserve">Надання медичної допомого із зубопротезування  мешканцям Макарівської громади відповідно до Закону України “Про статус ветеранів війни, гарантії їх соціального захисту” </t>
  </si>
  <si>
    <t>4. Забезпечення безперервного функціонування закладу</t>
  </si>
  <si>
    <t>Забезпечення роботи  медичного автотранспорту</t>
  </si>
  <si>
    <t>Бюджет Макарівської селищної територіальної  громади,   інші кошти не заборонені законодавством</t>
  </si>
  <si>
    <t xml:space="preserve"> - амбулаторний прийом пацієнтів та лікування в амбулаторних умовах :</t>
  </si>
  <si>
    <t xml:space="preserve">кількість вдвідувань поліклініки (осіб) </t>
  </si>
  <si>
    <t>в т.ч. хірурічні операції</t>
  </si>
  <si>
    <t>хірургічні втручання в амбулаторних умовах (од)</t>
  </si>
  <si>
    <t>лабораторні дослідження (од)</t>
  </si>
  <si>
    <t xml:space="preserve">Зменшення тривалості лікування, підвищення якості  медичних послуг 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</si>
  <si>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</si>
  <si>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</si>
  <si>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</si>
  <si>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</si>
  <si>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</si>
  <si>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 xml:space="preserve"> -площа обробки (кв.м)  </t>
  </si>
  <si>
    <t>1.3. Придбання дезінфікуючих засобів:                             -площа обробки (кв.м)                                 -кількість санітарних вузлів (од.)</t>
  </si>
  <si>
    <t>2.3. Скринінг населення з метою ранньої діагностики цукрового діабету</t>
  </si>
  <si>
    <t>послуги з технічного обслуговування (к-ть дизельних гегераторів)</t>
  </si>
  <si>
    <t>кількість дітей (амбулаторно -  відвідування, дослідження, хірургічні втручання)</t>
  </si>
  <si>
    <t>5.2. Облаштування кімнати для маломобільних груп населення (інваліди, вагітні, матері та дитини):</t>
  </si>
  <si>
    <t xml:space="preserve">кількість вагітних на обліку </t>
  </si>
  <si>
    <t xml:space="preserve"> -кількість лікарів відповідних  спеціалізацій, яких потребує заклад</t>
  </si>
  <si>
    <t>5.1. Облаштування гостьового інтернету для відвідувачів в поліклінічному та терапевтичному (лікувальному) корпусах:                             - кількість точок вільного WI-FI</t>
  </si>
  <si>
    <t>2.5. Діагностика населення за групою ризику на виявлення колоректального раку:                                                          - кількість пацієнтів на рік</t>
  </si>
  <si>
    <t xml:space="preserve"> - кількість пролікованих у  стаціонарних відділеннях  (осіб) </t>
  </si>
  <si>
    <t xml:space="preserve">3. Збереження кадрового потенціалу медичного персоналу лікарні  </t>
  </si>
  <si>
    <t>4.1. Забезпечення безперервного електропостачання  закладу наявними дизельними генераторами:</t>
  </si>
  <si>
    <t>Створення умов для перебування в закладі маломобільних груп населення та комфортних умов для пацієнтів та відвідувачів</t>
  </si>
  <si>
    <t>Створення умов для перебування в закладі маломобільних груп населення та комфортних умов дл пацієнтів та відвідувачів</t>
  </si>
  <si>
    <t>Запровадження сучасних методів діагностики</t>
  </si>
  <si>
    <t>кількість запланованих досліджень (од):</t>
  </si>
  <si>
    <t xml:space="preserve">кількість договорів на послуги </t>
  </si>
  <si>
    <t>ліжко-дні</t>
  </si>
  <si>
    <t>в т.ч. військовослужбовці</t>
  </si>
  <si>
    <t>потребують медикаментозного лікування</t>
  </si>
  <si>
    <t>впершевиявлені</t>
  </si>
  <si>
    <t>Забезпечення проведення  на відповідному рівні харчування  в умовах стаціонару, як складової лікувального процесу. Дотримання норм визначених наказом МОЗ від 29.10.2013 №931</t>
  </si>
  <si>
    <t>кількість осіб на обліку</t>
  </si>
  <si>
    <t>к-ть працівників туберкульозного кабінету</t>
  </si>
  <si>
    <t>Запобігання розповсюдженню туберкульозної інфекції серед працівників та пацієнтів протитуберкульозного кабінету;                          Виявлення туберкульозу шляхом проведення профілактичних оглядів населення на  рентгенологічному обладнанні</t>
  </si>
  <si>
    <t>потребують періодичного лабораторного дослідження</t>
  </si>
  <si>
    <t>в т.ч. діти</t>
  </si>
  <si>
    <t>Рання діагностики цукрового діабету , створення належних умов життя пацієнта</t>
  </si>
  <si>
    <t>к-ть медичного автотранспорту</t>
  </si>
  <si>
    <t>Забезпечення дотримання вимог інфекційного контролю в ЗОЗ</t>
  </si>
  <si>
    <t xml:space="preserve"> -кількість санітарних вузлів та рукомийників (од.)</t>
  </si>
  <si>
    <t xml:space="preserve"> -вартість  одного дослідження (грн.)</t>
  </si>
  <si>
    <t>2.6. Діагностичні  дослідження на комп'ютерному томографі з внутрішньовенним контрастним підсиленням</t>
  </si>
  <si>
    <t xml:space="preserve">Поточний ремонт місць перебування та придбання необхідних меблів  </t>
  </si>
  <si>
    <t>5. Забезпечення належних  умов для перебування пацієнтів та відвідувачів закдаду</t>
  </si>
  <si>
    <t xml:space="preserve"> -кількість пацієнтів, які потребують діагностики (осіб)</t>
  </si>
  <si>
    <t>Проведення колоноскопії групі населення віком до 50 років</t>
  </si>
  <si>
    <t>Забезпечення ранньої діагностики захворювань органів черевної порожнини, статевих органів, головного мозку</t>
  </si>
  <si>
    <t>3.2. 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</si>
  <si>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>Підвищення престижу праці медичних працівників, покращення їх матеріального забезпечення. Заохочення молодих фахівців на роботу в КНП "Макарівська БЛІЛ" МСР</t>
  </si>
  <si>
    <t>Надання якісних медичних послуг, збереження та розширення спектру  медичних спеціалізацій закладу охорони здоров’я громади, створення належних побутових умов для медичних працівників. Заповнення вакантних посад.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</si>
  <si>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</si>
  <si>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</si>
  <si>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6. Відновлення та модернізація матеріально-технічної бази лікарні</t>
  </si>
  <si>
    <t xml:space="preserve">Забезпечення роботи  медичного  обладнання, поліпшення якості перебування пацієнтів на стаціонарному лікуванні та якості надання паліативної допомоги </t>
  </si>
  <si>
    <t>з виконання Програми підтримки та розвитку спеціалізованої медичної допомоги</t>
  </si>
  <si>
    <t>Найменування заходу /результативні показники</t>
  </si>
  <si>
    <t>Очікувані результати</t>
  </si>
  <si>
    <t xml:space="preserve"> - штатна чисельність</t>
  </si>
  <si>
    <t>дизельне пальне для генераторів (л)</t>
  </si>
  <si>
    <t>пальне для поїздок до пацієнтів для надання паліативної допомоги (л)</t>
  </si>
  <si>
    <t>Додаток 1</t>
  </si>
  <si>
    <t>Всього: спеціалізована  (вторинна) медична допомога</t>
  </si>
  <si>
    <t>1.5. Зубопротезування пільговим категоріям громадян, учасників бойових дій, особам з інвалідністю внаслідок війни, визначеним  ст. 6 та  7 Закону України "Про статус ветеранів війни, гарантії їх соціального захисту" (к-ть осіб)</t>
  </si>
  <si>
    <t xml:space="preserve">1.1. Придбання лікарських засобів,  медичних виробів, лабораторних реактивів, тощо:      </t>
  </si>
  <si>
    <t>1.4. Придбання продуктів харчування (середній показник в грн. на 1 пацієнта стаціонару)</t>
  </si>
  <si>
    <t>2.1. Тестування населення на ВІЛ-інфекцію (к-ть обстежень),                                                                       медикаментозна профілактика опортуністичних інфекцій у людей, які живуть з ВІЛ</t>
  </si>
  <si>
    <t>2. Створення належних умов для своєчасного виявлення та профілактики захворювань</t>
  </si>
  <si>
    <t xml:space="preserve"> 2.2. Здійснення заходів щодо раннього виявлення та лікування туберкульозу</t>
  </si>
  <si>
    <t>4.2.  Технічне обслуговування, ремонт та забезпечення ПММ медичного автотранспорту</t>
  </si>
  <si>
    <t>Безперервне фукціонування підрозділів лікарні:                               -киснева станція                                    - відділення анестезіології з ліжками для інтенсивної терапії                                  - операційні хірургічного відділення                              -діагностичні підрозділи                                              -харчоблок</t>
  </si>
  <si>
    <t xml:space="preserve"> в Макарівській селищній територіальній громаді на 2025-2027 роки</t>
  </si>
  <si>
    <t>інші кошти не заборонені законодавством</t>
  </si>
  <si>
    <t>Бюджет Макарівської селищної територіальної  громади</t>
  </si>
  <si>
    <t xml:space="preserve">Кошти за договорами з НСЗУ </t>
  </si>
  <si>
    <t>Кошти від господарської діяльності</t>
  </si>
  <si>
    <t xml:space="preserve">3.1. Оплата праці працівників закладу відповідно норм чинного законодавства: посадові оклади; доплати до минімальної заробітної плати, за шкдливість, нічні, вислуга років, тощо; надбавки за класність категорію, тощо; індексація заробітної плати; матеріальна допомога на оздоровлення; стимулюючі виплати, доплати відповідно   ПКМУ від 13.01.2023 №28,   заохочення молодих фахівців та спеціалістів для працевлаштування в лікарнї                                                                            </t>
  </si>
  <si>
    <t>5.3. Облаштування безпечних місць перебування працівників,  пацієнтів та відвідувачів в терапевтичному (лікувальному) корпусі                                                        -площа (кв.м)</t>
  </si>
  <si>
    <t xml:space="preserve">Забезпечення підготовки закладу до роботи в осіньо-зимовий період </t>
  </si>
  <si>
    <r>
      <t xml:space="preserve">6.3. Ремонт частини зовнішньої мережі теплопостачання:             </t>
    </r>
    <r>
      <rPr>
        <sz val="11"/>
        <color theme="1"/>
        <rFont val="Times New Roman"/>
        <family val="1"/>
        <charset val="204"/>
      </rPr>
      <t xml:space="preserve">  -  опалювальна площа, кв. м</t>
    </r>
  </si>
  <si>
    <t>7. Забезпечення належних  умов проведення діагностичних обстежень  та малоінвазійних хірургічних втручаннь для перебування пацієнтів</t>
  </si>
  <si>
    <t xml:space="preserve">Облаштування діагностичного блоку з метою створення умов відповідно вимог НСЗУ за пакетами медичних гарантій №12 «Езофагогастродуоденоскопія», №13 «Колоноскопія» та №47 "Хірургічні операції дорослим та дітям  в умовах стаціонару одного дня". </t>
  </si>
  <si>
    <t>7.1.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</si>
  <si>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малоінвазійні хірургічні втручання (од)</t>
  </si>
  <si>
    <t>в тому числі: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</si>
  <si>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</si>
  <si>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</si>
  <si>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4.3. Придбання миючих та чистящих засобів, засобів гігієни</t>
  </si>
  <si>
    <t>4.4.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</si>
  <si>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Створення належних умов для функціонування мединої іінформаційної системи, програмного забезпечення діяльності закладу, підтримання в робочому стані компютерної техніки, робочих приміщень, тощо</t>
  </si>
  <si>
    <t>кількість персональних компютерів (шт)</t>
  </si>
  <si>
    <t>площа приміщень (кв. м)</t>
  </si>
  <si>
    <t>4.5. Ремонт та технічне обслуговування механічного і електричного обладнання, обладнання з підвищенною небезпекою</t>
  </si>
  <si>
    <t>Забезпечення роботи ліфтів, пожежної сигналізації, стерелізаційної, кисневих балонів, системи інтернету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</si>
  <si>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</si>
  <si>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</si>
  <si>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</si>
  <si>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Проведення колоноскопії групі населення віком старше 50 років</t>
  </si>
  <si>
    <t>ендоскопічні дослідження (од)</t>
  </si>
  <si>
    <t>1.2. Проведення технічного обслуговування, ремонту, повірки медичного та діагностичного обладнання:   киснева станція,  рентгенологічне обладнання, апарати УЗД, лабораторне обдаднання, тощо.</t>
  </si>
  <si>
    <t>4.6. Забезпечення телефонного та  мобільного зв'язку, інтернету та програмного забезпечення роботи закладу</t>
  </si>
  <si>
    <t>кількість видів програмного забезпечення</t>
  </si>
  <si>
    <t>кількість персональних компютерів (шт)/користувачів програмного забезпечення</t>
  </si>
  <si>
    <t>73/79</t>
  </si>
  <si>
    <t>кількість абонентських точок телефонного зв'язку/мобільного зв'язку</t>
  </si>
  <si>
    <t>9/4</t>
  </si>
  <si>
    <t>кількість працівників, які мають пройти навчання</t>
  </si>
  <si>
    <t>4.7 Забезпечення заходів з навчання, підвищення кваліфаації, оформлення лицензійних документів, дозволів до роботи в небезпечних умовах</t>
  </si>
  <si>
    <t>2.7. Забезпечення заходів з інфекційного контролю</t>
  </si>
  <si>
    <t>розрахункова кількість медичних відходів, кг</t>
  </si>
  <si>
    <r>
      <t>2.4.  Скринінг населення на гепатит B  та С за групами ризику, визначеними стандартами медичної допомоги,</t>
    </r>
    <r>
      <rPr>
        <b/>
        <sz val="11"/>
        <color rgb="FFFFC000"/>
        <rFont val="Times New Roman"/>
        <family val="1"/>
        <charset val="204"/>
      </rPr>
      <t xml:space="preserve"> інші швидкі тести</t>
    </r>
  </si>
  <si>
    <t>6.1. Придбання основних засобів (дороговартісне медичне обладнання, приладдя та медични вироби)</t>
  </si>
  <si>
    <t>6.2. Придбання малоцінних необоротних матеріальних активів: меблів, в тому числі медичних меблів,  приладів, обладнання, безперебійників та стабілізаторів до медичного обладнання, медичних інструментів, матеріалів, будівельних матеріалів, обладнання, інвентарю та інструментів для господарської діяльності, а також для благоустрою території, придбання жалюзі, придбання комплектувальних виробів і деталей для ремонту всіх видів виробничого та невиробничого обладнання,  обладнання для надання паліативної допомоги</t>
  </si>
  <si>
    <t>до рішення селищної ради</t>
  </si>
  <si>
    <t>до Програми</t>
  </si>
  <si>
    <t>Секретар ради</t>
  </si>
  <si>
    <t>Наталія ОСТРОВСЬКА</t>
  </si>
  <si>
    <t>у тому числі за роками</t>
  </si>
  <si>
    <t>(нова редакція)</t>
  </si>
  <si>
    <t>Завдання і заходи</t>
  </si>
  <si>
    <t>У тому числі за роками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</si>
</sst>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5" fillId="0" borderId="0" xfId="0" applyFont="1"/>
    <xf numFmtId="164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1" fontId="1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/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6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164" fontId="1" fillId="0" borderId="2" xfId="0" applyNumberFormat="1" applyFont="1" applyBorder="1" applyAlignment="1">
      <alignment vertical="top"/>
    </xf>
    <xf numFmtId="164" fontId="4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/>
    </xf>
    <xf numFmtId="0" fontId="0" fillId="0" borderId="0" xfId="0" applyBorder="1"/>
    <xf numFmtId="0" fontId="1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4" fontId="10" fillId="0" borderId="0" xfId="0" applyNumberFormat="1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5"/>
  <sheetViews>
    <sheetView tabSelected="1" zoomScale="110" zoomScaleNormal="110" workbookViewId="0">
      <selection activeCell="K3" sqref="K3:M3"/>
    </sheetView>
  </sheetViews>
  <sheetFormatPr defaultRowHeight="15"/>
  <cols>
    <col min="1" max="1" width="20.28515625" customWidth="1"/>
    <col min="2" max="2" width="31" customWidth="1"/>
    <col min="3" max="3" width="7.5703125" customWidth="1"/>
    <col min="4" max="4" width="8.140625" customWidth="1"/>
    <col min="5" max="5" width="8.28515625" customWidth="1"/>
    <col min="6" max="6" width="9.140625" customWidth="1"/>
    <col min="7" max="7" width="19.7109375" customWidth="1"/>
    <col min="8" max="8" width="13.42578125" customWidth="1"/>
    <col min="9" max="9" width="14.28515625" customWidth="1"/>
    <col min="10" max="10" width="12.42578125" customWidth="1"/>
    <col min="11" max="11" width="9" customWidth="1"/>
    <col min="12" max="12" width="8.5703125" customWidth="1"/>
    <col min="13" max="13" width="9.7109375" customWidth="1"/>
  </cols>
  <sheetData>
    <row r="1" spans="1:13">
      <c r="K1" s="6" t="s">
        <v>78</v>
      </c>
      <c r="L1" s="6"/>
      <c r="M1" s="6"/>
    </row>
    <row r="2" spans="1:13">
      <c r="K2" s="6" t="s">
        <v>130</v>
      </c>
      <c r="L2" s="6"/>
      <c r="M2" s="6"/>
    </row>
    <row r="3" spans="1:13">
      <c r="K3" s="6"/>
      <c r="L3" s="6"/>
      <c r="M3" s="6"/>
    </row>
    <row r="4" spans="1:13">
      <c r="K4" s="6"/>
      <c r="L4" s="6"/>
      <c r="M4" s="6"/>
    </row>
    <row r="5" spans="1:13" ht="15.75">
      <c r="A5" s="1"/>
      <c r="B5" s="1"/>
      <c r="C5" s="1"/>
      <c r="D5" s="1"/>
      <c r="E5" s="1"/>
      <c r="F5" s="1"/>
      <c r="G5" s="1"/>
      <c r="H5" s="1"/>
      <c r="I5" s="6"/>
      <c r="J5" s="1"/>
      <c r="K5" s="6" t="s">
        <v>78</v>
      </c>
      <c r="L5" s="1"/>
      <c r="M5" s="1"/>
    </row>
    <row r="6" spans="1:13" ht="15.75">
      <c r="A6" s="1"/>
      <c r="B6" s="1"/>
      <c r="C6" s="1"/>
      <c r="D6" s="1"/>
      <c r="E6" s="1"/>
      <c r="F6" s="1"/>
      <c r="G6" s="1"/>
      <c r="H6" s="1"/>
      <c r="I6" s="6"/>
      <c r="J6" s="1"/>
      <c r="K6" s="6" t="s">
        <v>131</v>
      </c>
      <c r="L6" s="1"/>
      <c r="M6" s="69"/>
    </row>
    <row r="7" spans="1:13" ht="15.6" customHeight="1">
      <c r="A7" s="1"/>
      <c r="B7" s="89" t="s">
        <v>136</v>
      </c>
      <c r="C7" s="90"/>
      <c r="D7" s="90"/>
      <c r="E7" s="90"/>
      <c r="F7" s="90"/>
      <c r="G7" s="90"/>
      <c r="H7" s="90"/>
      <c r="I7" s="90"/>
      <c r="J7" s="1"/>
      <c r="M7" s="1"/>
    </row>
    <row r="8" spans="1:13" ht="15.75">
      <c r="A8" s="1"/>
      <c r="B8" s="95" t="s">
        <v>72</v>
      </c>
      <c r="C8" s="96"/>
      <c r="D8" s="96"/>
      <c r="E8" s="96"/>
      <c r="F8" s="96"/>
      <c r="G8" s="96"/>
      <c r="H8" s="96"/>
      <c r="I8" s="96"/>
      <c r="J8" s="1"/>
      <c r="K8" s="1"/>
      <c r="L8" s="1"/>
      <c r="M8" s="1"/>
    </row>
    <row r="9" spans="1:13" ht="15.6" customHeight="1">
      <c r="A9" s="1"/>
      <c r="B9" s="97" t="s">
        <v>88</v>
      </c>
      <c r="C9" s="98"/>
      <c r="D9" s="98"/>
      <c r="E9" s="98"/>
      <c r="F9" s="98"/>
      <c r="G9" s="98"/>
      <c r="H9" s="98"/>
      <c r="I9" s="98"/>
      <c r="J9" s="1"/>
      <c r="K9" s="1"/>
      <c r="L9" s="1"/>
      <c r="M9" s="1"/>
    </row>
    <row r="10" spans="1:13" ht="16.149999999999999" customHeight="1">
      <c r="A10" s="6"/>
      <c r="B10" s="91" t="s">
        <v>135</v>
      </c>
      <c r="C10" s="92"/>
      <c r="D10" s="92"/>
      <c r="E10" s="92"/>
      <c r="F10" s="92"/>
      <c r="G10" s="92"/>
      <c r="H10" s="92"/>
      <c r="I10" s="92"/>
      <c r="J10" s="6"/>
      <c r="K10" s="6"/>
      <c r="L10" s="6"/>
      <c r="M10" s="6"/>
    </row>
    <row r="11" spans="1:13" ht="64.900000000000006" customHeight="1">
      <c r="A11" s="99" t="s">
        <v>0</v>
      </c>
      <c r="B11" s="99" t="s">
        <v>73</v>
      </c>
      <c r="C11" s="99" t="s">
        <v>1</v>
      </c>
      <c r="D11" s="99"/>
      <c r="E11" s="99"/>
      <c r="F11" s="99"/>
      <c r="G11" s="99" t="s">
        <v>74</v>
      </c>
      <c r="H11" s="99" t="s">
        <v>3</v>
      </c>
      <c r="I11" s="99" t="s">
        <v>4</v>
      </c>
      <c r="J11" s="99" t="s">
        <v>5</v>
      </c>
      <c r="K11" s="108" t="s">
        <v>137</v>
      </c>
      <c r="L11" s="108"/>
      <c r="M11" s="108"/>
    </row>
    <row r="12" spans="1:13">
      <c r="A12" s="99"/>
      <c r="B12" s="99"/>
      <c r="C12" s="99" t="s">
        <v>2</v>
      </c>
      <c r="D12" s="99" t="s">
        <v>134</v>
      </c>
      <c r="E12" s="99"/>
      <c r="F12" s="99"/>
      <c r="G12" s="100"/>
      <c r="H12" s="100"/>
      <c r="I12" s="100"/>
      <c r="J12" s="99"/>
      <c r="K12" s="99">
        <v>2025</v>
      </c>
      <c r="L12" s="99">
        <v>2026</v>
      </c>
      <c r="M12" s="99">
        <v>2027</v>
      </c>
    </row>
    <row r="13" spans="1:13" ht="15" customHeight="1">
      <c r="A13" s="99"/>
      <c r="B13" s="99"/>
      <c r="C13" s="99"/>
      <c r="D13" s="7">
        <v>2025</v>
      </c>
      <c r="E13" s="7">
        <v>2026</v>
      </c>
      <c r="F13" s="7">
        <v>2027</v>
      </c>
      <c r="G13" s="100"/>
      <c r="H13" s="100"/>
      <c r="I13" s="100"/>
      <c r="J13" s="99"/>
      <c r="K13" s="100"/>
      <c r="L13" s="100"/>
      <c r="M13" s="100"/>
    </row>
    <row r="14" spans="1:13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</row>
    <row r="15" spans="1:13" ht="43.15" hidden="1" customHeight="1">
      <c r="A15" s="76" t="s">
        <v>6</v>
      </c>
      <c r="B15" s="27" t="s">
        <v>81</v>
      </c>
      <c r="C15" s="8"/>
      <c r="D15" s="8"/>
      <c r="E15" s="8"/>
      <c r="F15" s="8"/>
      <c r="G15" s="78" t="s">
        <v>20</v>
      </c>
      <c r="H15" s="78" t="s">
        <v>7</v>
      </c>
      <c r="I15" s="31" t="s">
        <v>2</v>
      </c>
      <c r="J15" s="14">
        <f>J16+J17+J18+J19</f>
        <v>9500</v>
      </c>
      <c r="K15" s="14">
        <f t="shared" ref="K15:M15" si="0">K16+K17+K18+K19</f>
        <v>3350</v>
      </c>
      <c r="L15" s="14">
        <f t="shared" si="0"/>
        <v>3100</v>
      </c>
      <c r="M15" s="14">
        <f t="shared" si="0"/>
        <v>3050</v>
      </c>
    </row>
    <row r="16" spans="1:13" ht="69.599999999999994" hidden="1" customHeight="1">
      <c r="A16" s="76"/>
      <c r="B16" s="3" t="s">
        <v>36</v>
      </c>
      <c r="C16" s="8">
        <f>D16+E16+F16</f>
        <v>8630</v>
      </c>
      <c r="D16" s="8">
        <v>2830</v>
      </c>
      <c r="E16" s="8">
        <v>2850</v>
      </c>
      <c r="F16" s="8">
        <v>2950</v>
      </c>
      <c r="G16" s="79"/>
      <c r="H16" s="79"/>
      <c r="I16" s="31" t="s">
        <v>90</v>
      </c>
      <c r="J16" s="14">
        <f>K16+L16+M16</f>
        <v>3700</v>
      </c>
      <c r="K16" s="53">
        <v>1250</v>
      </c>
      <c r="L16" s="53">
        <v>1250</v>
      </c>
      <c r="M16" s="53">
        <v>1200</v>
      </c>
    </row>
    <row r="17" spans="1:14" ht="40.15" hidden="1" customHeight="1">
      <c r="A17" s="76"/>
      <c r="B17" s="3" t="s">
        <v>17</v>
      </c>
      <c r="C17" s="8">
        <f>D17+E17+F17</f>
        <v>1790</v>
      </c>
      <c r="D17" s="8">
        <v>550</v>
      </c>
      <c r="E17" s="8">
        <v>590</v>
      </c>
      <c r="F17" s="8">
        <v>650</v>
      </c>
      <c r="G17" s="79"/>
      <c r="H17" s="79"/>
      <c r="I17" s="31" t="s">
        <v>91</v>
      </c>
      <c r="J17" s="14">
        <f t="shared" ref="J17:J19" si="1">K17+L17+M17</f>
        <v>3800</v>
      </c>
      <c r="K17" s="53">
        <v>1400</v>
      </c>
      <c r="L17" s="53">
        <v>1200</v>
      </c>
      <c r="M17" s="53">
        <v>1200</v>
      </c>
    </row>
    <row r="18" spans="1:14" ht="46.5" hidden="1" customHeight="1">
      <c r="A18" s="76"/>
      <c r="B18" s="3" t="s">
        <v>15</v>
      </c>
      <c r="C18" s="8"/>
      <c r="D18" s="8"/>
      <c r="E18" s="8"/>
      <c r="F18" s="8"/>
      <c r="G18" s="79"/>
      <c r="H18" s="79"/>
      <c r="I18" s="31" t="s">
        <v>92</v>
      </c>
      <c r="J18" s="14">
        <f t="shared" si="1"/>
        <v>1700</v>
      </c>
      <c r="K18" s="53">
        <v>700</v>
      </c>
      <c r="L18" s="53">
        <v>500</v>
      </c>
      <c r="M18" s="53">
        <v>500</v>
      </c>
    </row>
    <row r="19" spans="1:14" ht="42" hidden="1" customHeight="1">
      <c r="A19" s="76"/>
      <c r="B19" s="3" t="s">
        <v>16</v>
      </c>
      <c r="C19" s="8">
        <f>D19+E19+F19</f>
        <v>259880</v>
      </c>
      <c r="D19" s="8">
        <v>86380</v>
      </c>
      <c r="E19" s="8">
        <v>86500</v>
      </c>
      <c r="F19" s="8">
        <v>87000</v>
      </c>
      <c r="G19" s="79"/>
      <c r="H19" s="79"/>
      <c r="I19" s="31" t="s">
        <v>89</v>
      </c>
      <c r="J19" s="14">
        <f t="shared" si="1"/>
        <v>300</v>
      </c>
      <c r="K19" s="53">
        <v>0</v>
      </c>
      <c r="L19" s="53">
        <v>150</v>
      </c>
      <c r="M19" s="53">
        <v>150</v>
      </c>
    </row>
    <row r="20" spans="1:14" ht="31.5" hidden="1" customHeight="1">
      <c r="A20" s="76"/>
      <c r="B20" s="3" t="s">
        <v>18</v>
      </c>
      <c r="C20" s="8">
        <f>D20+E20+F20</f>
        <v>4550</v>
      </c>
      <c r="D20" s="8">
        <v>1450</v>
      </c>
      <c r="E20" s="8">
        <v>1500</v>
      </c>
      <c r="F20" s="8">
        <v>1600</v>
      </c>
      <c r="G20" s="79"/>
      <c r="H20" s="79"/>
      <c r="I20" s="33"/>
      <c r="J20" s="14"/>
      <c r="K20" s="9"/>
      <c r="L20" s="9"/>
      <c r="M20" s="9"/>
    </row>
    <row r="21" spans="1:14" ht="17.45" hidden="1" customHeight="1">
      <c r="A21" s="76"/>
      <c r="B21" s="3" t="s">
        <v>19</v>
      </c>
      <c r="C21" s="8">
        <f>D21+E21+F21</f>
        <v>845000</v>
      </c>
      <c r="D21" s="8">
        <v>275000</v>
      </c>
      <c r="E21" s="23">
        <v>280000</v>
      </c>
      <c r="F21" s="23">
        <v>290000</v>
      </c>
      <c r="G21" s="79"/>
      <c r="H21" s="79"/>
      <c r="I21" s="33"/>
      <c r="J21" s="14"/>
      <c r="K21" s="9"/>
      <c r="L21" s="9"/>
      <c r="M21" s="9"/>
    </row>
    <row r="22" spans="1:14" ht="114" hidden="1" customHeight="1">
      <c r="A22" s="77"/>
      <c r="B22" s="27" t="s">
        <v>116</v>
      </c>
      <c r="C22" s="8"/>
      <c r="D22" s="8"/>
      <c r="E22" s="8"/>
      <c r="F22" s="8"/>
      <c r="G22" s="93" t="s">
        <v>8</v>
      </c>
      <c r="H22" s="93" t="s">
        <v>7</v>
      </c>
      <c r="I22" s="31" t="s">
        <v>2</v>
      </c>
      <c r="J22" s="14">
        <f>J23+J24+J25+J26</f>
        <v>2561.1999999999998</v>
      </c>
      <c r="K22" s="14">
        <f t="shared" ref="K22:M22" si="2">K23+K24+K25+K26</f>
        <v>351.20000000000005</v>
      </c>
      <c r="L22" s="14">
        <f t="shared" si="2"/>
        <v>1070</v>
      </c>
      <c r="M22" s="14">
        <f t="shared" si="2"/>
        <v>1140</v>
      </c>
    </row>
    <row r="23" spans="1:14" ht="75" hidden="1">
      <c r="A23" s="77"/>
      <c r="B23" s="3" t="s">
        <v>43</v>
      </c>
      <c r="C23" s="8">
        <f>D23+E23+F23</f>
        <v>36</v>
      </c>
      <c r="D23" s="8">
        <v>12</v>
      </c>
      <c r="E23" s="8">
        <v>12</v>
      </c>
      <c r="F23" s="8">
        <v>12</v>
      </c>
      <c r="G23" s="93"/>
      <c r="H23" s="93"/>
      <c r="I23" s="31" t="s">
        <v>90</v>
      </c>
      <c r="J23" s="14">
        <f>K23+L23+M23</f>
        <v>1806.1</v>
      </c>
      <c r="K23" s="53">
        <v>296.10000000000002</v>
      </c>
      <c r="L23" s="9">
        <v>720</v>
      </c>
      <c r="M23" s="9">
        <v>790</v>
      </c>
    </row>
    <row r="24" spans="1:14" ht="42" hidden="1" customHeight="1">
      <c r="A24" s="77"/>
      <c r="B24" s="3" t="s">
        <v>42</v>
      </c>
      <c r="C24" s="8"/>
      <c r="D24" s="8"/>
      <c r="E24" s="8"/>
      <c r="F24" s="8"/>
      <c r="G24" s="94"/>
      <c r="H24" s="94"/>
      <c r="I24" s="31" t="s">
        <v>91</v>
      </c>
      <c r="J24" s="14">
        <f t="shared" ref="J24:J26" si="3">K24+L24+M24</f>
        <v>0</v>
      </c>
      <c r="K24" s="9">
        <v>0</v>
      </c>
      <c r="L24" s="9">
        <v>0</v>
      </c>
      <c r="M24" s="9">
        <v>0</v>
      </c>
    </row>
    <row r="25" spans="1:14" ht="40.15" hidden="1" customHeight="1">
      <c r="A25" s="77"/>
      <c r="B25" s="3" t="s">
        <v>21</v>
      </c>
      <c r="C25" s="8">
        <f>D25+E25+F25</f>
        <v>55460</v>
      </c>
      <c r="D25" s="8">
        <v>18420</v>
      </c>
      <c r="E25" s="8">
        <v>18470</v>
      </c>
      <c r="F25" s="8">
        <v>18570</v>
      </c>
      <c r="G25" s="94"/>
      <c r="H25" s="94"/>
      <c r="I25" s="31" t="s">
        <v>92</v>
      </c>
      <c r="J25" s="14">
        <f t="shared" si="3"/>
        <v>755.1</v>
      </c>
      <c r="K25" s="53">
        <v>55.1</v>
      </c>
      <c r="L25" s="53">
        <v>350</v>
      </c>
      <c r="M25" s="53">
        <v>350</v>
      </c>
    </row>
    <row r="26" spans="1:14" ht="45" hidden="1" customHeight="1">
      <c r="A26" s="77"/>
      <c r="B26" s="3" t="s">
        <v>22</v>
      </c>
      <c r="C26" s="8">
        <f t="shared" ref="C26:C29" si="4">D26+E26+F26</f>
        <v>14415</v>
      </c>
      <c r="D26" s="8">
        <v>4765</v>
      </c>
      <c r="E26" s="8">
        <v>4800</v>
      </c>
      <c r="F26" s="8">
        <v>4850</v>
      </c>
      <c r="G26" s="94"/>
      <c r="H26" s="94"/>
      <c r="I26" s="31" t="s">
        <v>89</v>
      </c>
      <c r="J26" s="14">
        <f t="shared" si="3"/>
        <v>0</v>
      </c>
      <c r="K26" s="9">
        <v>0</v>
      </c>
      <c r="L26" s="9">
        <v>0</v>
      </c>
      <c r="M26" s="11">
        <v>0</v>
      </c>
      <c r="N26" s="26"/>
    </row>
    <row r="27" spans="1:14" ht="16.899999999999999" hidden="1" customHeight="1">
      <c r="A27" s="77"/>
      <c r="B27" s="3" t="s">
        <v>23</v>
      </c>
      <c r="C27" s="8">
        <f t="shared" si="4"/>
        <v>1345</v>
      </c>
      <c r="D27" s="8">
        <v>405</v>
      </c>
      <c r="E27" s="8">
        <v>450</v>
      </c>
      <c r="F27" s="8">
        <v>490</v>
      </c>
      <c r="G27" s="94"/>
      <c r="H27" s="94"/>
      <c r="I27" s="36"/>
      <c r="J27" s="14"/>
      <c r="K27" s="9"/>
      <c r="L27" s="9"/>
      <c r="M27" s="9"/>
    </row>
    <row r="28" spans="1:14" ht="16.899999999999999" hidden="1" customHeight="1">
      <c r="A28" s="77"/>
      <c r="B28" s="3" t="s">
        <v>24</v>
      </c>
      <c r="C28" s="8">
        <f t="shared" si="4"/>
        <v>19030</v>
      </c>
      <c r="D28" s="8">
        <v>6280</v>
      </c>
      <c r="E28" s="8">
        <v>6350</v>
      </c>
      <c r="F28" s="8">
        <v>6400</v>
      </c>
      <c r="G28" s="94"/>
      <c r="H28" s="94"/>
      <c r="I28" s="36"/>
      <c r="J28" s="14"/>
      <c r="K28" s="9"/>
      <c r="L28" s="9"/>
      <c r="M28" s="9"/>
    </row>
    <row r="29" spans="1:14" ht="16.149999999999999" hidden="1" customHeight="1">
      <c r="A29" s="77"/>
      <c r="B29" s="3" t="s">
        <v>25</v>
      </c>
      <c r="C29" s="8">
        <f t="shared" si="4"/>
        <v>7530</v>
      </c>
      <c r="D29" s="8">
        <v>2330</v>
      </c>
      <c r="E29" s="8">
        <v>2500</v>
      </c>
      <c r="F29" s="8">
        <v>2700</v>
      </c>
      <c r="G29" s="94"/>
      <c r="H29" s="94"/>
      <c r="I29" s="36"/>
      <c r="J29" s="14"/>
      <c r="K29" s="9"/>
      <c r="L29" s="9"/>
      <c r="M29" s="9"/>
    </row>
    <row r="30" spans="1:14" ht="71.25" hidden="1">
      <c r="A30" s="77"/>
      <c r="B30" s="12" t="s">
        <v>27</v>
      </c>
      <c r="C30" s="15"/>
      <c r="D30" s="8"/>
      <c r="E30" s="8"/>
      <c r="F30" s="8"/>
      <c r="G30" s="78" t="s">
        <v>56</v>
      </c>
      <c r="H30" s="101" t="s">
        <v>7</v>
      </c>
      <c r="I30" s="31" t="s">
        <v>2</v>
      </c>
      <c r="J30" s="14">
        <f>J31+J32</f>
        <v>600</v>
      </c>
      <c r="K30" s="14">
        <f t="shared" ref="K30:M30" si="5">K31+K32</f>
        <v>205</v>
      </c>
      <c r="L30" s="14">
        <f t="shared" si="5"/>
        <v>185</v>
      </c>
      <c r="M30" s="14">
        <f t="shared" si="5"/>
        <v>210</v>
      </c>
    </row>
    <row r="31" spans="1:14" ht="75" hidden="1">
      <c r="A31" s="77"/>
      <c r="B31" s="3" t="s">
        <v>26</v>
      </c>
      <c r="C31" s="15">
        <f>D31+E31+F31</f>
        <v>26955</v>
      </c>
      <c r="D31" s="8">
        <v>8985</v>
      </c>
      <c r="E31" s="8">
        <v>8985</v>
      </c>
      <c r="F31" s="8">
        <v>8985</v>
      </c>
      <c r="G31" s="79"/>
      <c r="H31" s="102"/>
      <c r="I31" s="31" t="s">
        <v>90</v>
      </c>
      <c r="J31" s="14">
        <f>K31+L31+M31</f>
        <v>335</v>
      </c>
      <c r="K31" s="53">
        <v>40</v>
      </c>
      <c r="L31" s="9">
        <v>135</v>
      </c>
      <c r="M31" s="9">
        <v>160</v>
      </c>
    </row>
    <row r="32" spans="1:14" ht="42.6" hidden="1" customHeight="1">
      <c r="A32" s="77"/>
      <c r="B32" s="3" t="s">
        <v>57</v>
      </c>
      <c r="C32" s="16">
        <f>D32+E32+F32</f>
        <v>735</v>
      </c>
      <c r="D32" s="17">
        <v>245</v>
      </c>
      <c r="E32" s="17">
        <v>245</v>
      </c>
      <c r="F32" s="17">
        <v>245</v>
      </c>
      <c r="G32" s="79"/>
      <c r="H32" s="103"/>
      <c r="I32" s="31" t="s">
        <v>92</v>
      </c>
      <c r="J32" s="14">
        <f>K32+L32+M32</f>
        <v>265</v>
      </c>
      <c r="K32" s="53">
        <v>165</v>
      </c>
      <c r="L32" s="9">
        <v>50</v>
      </c>
      <c r="M32" s="9">
        <v>50</v>
      </c>
    </row>
    <row r="33" spans="1:13" ht="45.6" hidden="1" customHeight="1">
      <c r="A33" s="77"/>
      <c r="B33" s="27" t="s">
        <v>82</v>
      </c>
      <c r="C33" s="16"/>
      <c r="D33" s="17">
        <v>22.7</v>
      </c>
      <c r="E33" s="17">
        <v>24.15</v>
      </c>
      <c r="F33" s="17">
        <v>26.57</v>
      </c>
      <c r="G33" s="78" t="s">
        <v>48</v>
      </c>
      <c r="H33" s="78" t="s">
        <v>7</v>
      </c>
      <c r="I33" s="31" t="s">
        <v>2</v>
      </c>
      <c r="J33" s="14">
        <f>J34+J35</f>
        <v>3740</v>
      </c>
      <c r="K33" s="14">
        <f t="shared" ref="K33:M33" si="6">K34+K35</f>
        <v>1220</v>
      </c>
      <c r="L33" s="14">
        <f t="shared" si="6"/>
        <v>1260</v>
      </c>
      <c r="M33" s="14">
        <f t="shared" si="6"/>
        <v>1260</v>
      </c>
    </row>
    <row r="34" spans="1:13" ht="70.150000000000006" hidden="1" customHeight="1">
      <c r="A34" s="77"/>
      <c r="B34" s="3" t="s">
        <v>44</v>
      </c>
      <c r="C34" s="16">
        <f t="shared" ref="C34:C35" si="7">D34+E34+F34</f>
        <v>62100</v>
      </c>
      <c r="D34" s="17">
        <v>20700</v>
      </c>
      <c r="E34" s="17">
        <v>20700</v>
      </c>
      <c r="F34" s="17">
        <v>20700</v>
      </c>
      <c r="G34" s="79"/>
      <c r="H34" s="79"/>
      <c r="I34" s="31" t="s">
        <v>90</v>
      </c>
      <c r="J34" s="14">
        <f t="shared" ref="J34:J46" si="8">K34+L34+M34</f>
        <v>2360</v>
      </c>
      <c r="K34" s="53">
        <v>760</v>
      </c>
      <c r="L34" s="53">
        <v>800</v>
      </c>
      <c r="M34" s="53">
        <v>800</v>
      </c>
    </row>
    <row r="35" spans="1:13" ht="46.15" hidden="1" customHeight="1">
      <c r="A35" s="77"/>
      <c r="B35" s="3" t="s">
        <v>45</v>
      </c>
      <c r="C35" s="16">
        <f t="shared" si="7"/>
        <v>5400</v>
      </c>
      <c r="D35" s="17">
        <v>1800</v>
      </c>
      <c r="E35" s="17">
        <v>1800</v>
      </c>
      <c r="F35" s="17">
        <v>1800</v>
      </c>
      <c r="G35" s="79"/>
      <c r="H35" s="79"/>
      <c r="I35" s="31" t="s">
        <v>92</v>
      </c>
      <c r="J35" s="14">
        <f t="shared" si="8"/>
        <v>1380</v>
      </c>
      <c r="K35" s="53">
        <v>460</v>
      </c>
      <c r="L35" s="53">
        <v>460</v>
      </c>
      <c r="M35" s="53">
        <v>460</v>
      </c>
    </row>
    <row r="36" spans="1:13" ht="151.5" hidden="1" customHeight="1">
      <c r="A36" s="77"/>
      <c r="B36" s="13" t="s">
        <v>80</v>
      </c>
      <c r="C36" s="8">
        <f>D36+E36+F36</f>
        <v>85</v>
      </c>
      <c r="D36" s="8">
        <v>25</v>
      </c>
      <c r="E36" s="8">
        <v>30</v>
      </c>
      <c r="F36" s="8">
        <v>30</v>
      </c>
      <c r="G36" s="3" t="s">
        <v>11</v>
      </c>
      <c r="H36" s="28" t="s">
        <v>7</v>
      </c>
      <c r="I36" s="28" t="s">
        <v>14</v>
      </c>
      <c r="J36" s="14">
        <f t="shared" si="8"/>
        <v>875</v>
      </c>
      <c r="K36" s="53">
        <v>275</v>
      </c>
      <c r="L36" s="9">
        <v>300</v>
      </c>
      <c r="M36" s="9">
        <v>300</v>
      </c>
    </row>
    <row r="37" spans="1:13" ht="89.25" hidden="1" customHeight="1">
      <c r="A37" s="84" t="s">
        <v>84</v>
      </c>
      <c r="B37" s="27" t="s">
        <v>83</v>
      </c>
      <c r="C37" s="8"/>
      <c r="D37" s="8"/>
      <c r="E37" s="8"/>
      <c r="F37" s="8"/>
      <c r="G37" s="78" t="s">
        <v>9</v>
      </c>
      <c r="H37" s="78" t="s">
        <v>7</v>
      </c>
      <c r="I37" s="31" t="s">
        <v>2</v>
      </c>
      <c r="J37" s="14">
        <f t="shared" si="8"/>
        <v>400</v>
      </c>
      <c r="K37" s="9">
        <f>K38+K39+K40</f>
        <v>120</v>
      </c>
      <c r="L37" s="9">
        <f t="shared" ref="L37:M37" si="9">L38+L39+L40</f>
        <v>140</v>
      </c>
      <c r="M37" s="9">
        <f t="shared" si="9"/>
        <v>140</v>
      </c>
    </row>
    <row r="38" spans="1:13" ht="69" hidden="1" customHeight="1">
      <c r="A38" s="85"/>
      <c r="B38" s="28" t="s">
        <v>49</v>
      </c>
      <c r="C38" s="17">
        <f>D38+E38+F38</f>
        <v>135</v>
      </c>
      <c r="D38" s="17">
        <v>45</v>
      </c>
      <c r="E38" s="17">
        <v>45</v>
      </c>
      <c r="F38" s="17">
        <v>45</v>
      </c>
      <c r="G38" s="79"/>
      <c r="H38" s="79"/>
      <c r="I38" s="31" t="s">
        <v>90</v>
      </c>
      <c r="J38" s="14">
        <f t="shared" si="8"/>
        <v>300</v>
      </c>
      <c r="K38" s="53">
        <v>100</v>
      </c>
      <c r="L38" s="9">
        <v>100</v>
      </c>
      <c r="M38" s="9">
        <v>100</v>
      </c>
    </row>
    <row r="39" spans="1:13" ht="45" hidden="1">
      <c r="A39" s="85"/>
      <c r="B39" s="3" t="s">
        <v>47</v>
      </c>
      <c r="C39" s="17">
        <f t="shared" ref="C39:C40" si="10">D39+E39+F39</f>
        <v>100</v>
      </c>
      <c r="D39" s="17">
        <v>30</v>
      </c>
      <c r="E39" s="17">
        <v>35</v>
      </c>
      <c r="F39" s="17">
        <v>35</v>
      </c>
      <c r="G39" s="79"/>
      <c r="H39" s="79"/>
      <c r="I39" s="31" t="s">
        <v>92</v>
      </c>
      <c r="J39" s="14">
        <f t="shared" si="8"/>
        <v>80</v>
      </c>
      <c r="K39" s="9">
        <v>20</v>
      </c>
      <c r="L39" s="9">
        <v>30</v>
      </c>
      <c r="M39" s="9">
        <v>30</v>
      </c>
    </row>
    <row r="40" spans="1:13" ht="60" hidden="1">
      <c r="A40" s="85"/>
      <c r="B40" s="3" t="s">
        <v>46</v>
      </c>
      <c r="C40" s="17">
        <f t="shared" si="10"/>
        <v>100</v>
      </c>
      <c r="D40" s="17">
        <v>30</v>
      </c>
      <c r="E40" s="17">
        <v>35</v>
      </c>
      <c r="F40" s="17">
        <v>35</v>
      </c>
      <c r="G40" s="79"/>
      <c r="H40" s="79"/>
      <c r="I40" s="31" t="s">
        <v>89</v>
      </c>
      <c r="J40" s="14">
        <f t="shared" si="8"/>
        <v>20</v>
      </c>
      <c r="K40" s="9">
        <v>0</v>
      </c>
      <c r="L40" s="9">
        <v>10</v>
      </c>
      <c r="M40" s="9">
        <v>10</v>
      </c>
    </row>
    <row r="41" spans="1:13" ht="44.25" hidden="1" customHeight="1">
      <c r="A41" s="86"/>
      <c r="B41" s="27" t="s">
        <v>85</v>
      </c>
      <c r="C41" s="8"/>
      <c r="D41" s="8"/>
      <c r="E41" s="8"/>
      <c r="F41" s="8"/>
      <c r="G41" s="78" t="s">
        <v>51</v>
      </c>
      <c r="H41" s="78" t="s">
        <v>7</v>
      </c>
      <c r="I41" s="31" t="s">
        <v>2</v>
      </c>
      <c r="J41" s="14">
        <f t="shared" si="8"/>
        <v>310</v>
      </c>
      <c r="K41" s="14">
        <f>K42+K43+K44</f>
        <v>30</v>
      </c>
      <c r="L41" s="14">
        <f t="shared" ref="L41:M41" si="11">L42+L43+L44</f>
        <v>140</v>
      </c>
      <c r="M41" s="14">
        <f t="shared" si="11"/>
        <v>140</v>
      </c>
    </row>
    <row r="42" spans="1:13" ht="75" hidden="1">
      <c r="A42" s="86"/>
      <c r="B42" s="3" t="s">
        <v>49</v>
      </c>
      <c r="C42" s="8">
        <f>D42+E42+F42</f>
        <v>225</v>
      </c>
      <c r="D42" s="8">
        <v>75</v>
      </c>
      <c r="E42" s="8">
        <v>75</v>
      </c>
      <c r="F42" s="8">
        <v>75</v>
      </c>
      <c r="G42" s="79"/>
      <c r="H42" s="79"/>
      <c r="I42" s="31" t="s">
        <v>90</v>
      </c>
      <c r="J42" s="14">
        <f t="shared" si="8"/>
        <v>90</v>
      </c>
      <c r="K42" s="53">
        <v>0</v>
      </c>
      <c r="L42" s="9">
        <v>45</v>
      </c>
      <c r="M42" s="9">
        <v>45</v>
      </c>
    </row>
    <row r="43" spans="1:13" ht="45" hidden="1">
      <c r="A43" s="86"/>
      <c r="B43" s="3" t="s">
        <v>46</v>
      </c>
      <c r="C43" s="8">
        <f>D43+E43+F43</f>
        <v>102</v>
      </c>
      <c r="D43" s="8">
        <v>34</v>
      </c>
      <c r="E43" s="8">
        <v>34</v>
      </c>
      <c r="F43" s="8">
        <v>34</v>
      </c>
      <c r="G43" s="79"/>
      <c r="H43" s="79"/>
      <c r="I43" s="31" t="s">
        <v>92</v>
      </c>
      <c r="J43" s="14">
        <f t="shared" si="8"/>
        <v>90</v>
      </c>
      <c r="K43" s="53">
        <v>0</v>
      </c>
      <c r="L43" s="9">
        <v>45</v>
      </c>
      <c r="M43" s="9">
        <v>45</v>
      </c>
    </row>
    <row r="44" spans="1:13" ht="30" hidden="1" customHeight="1">
      <c r="A44" s="86"/>
      <c r="B44" s="3" t="s">
        <v>50</v>
      </c>
      <c r="C44" s="8">
        <v>9</v>
      </c>
      <c r="D44" s="8">
        <v>3</v>
      </c>
      <c r="E44" s="8">
        <v>3</v>
      </c>
      <c r="F44" s="8">
        <v>3</v>
      </c>
      <c r="G44" s="79"/>
      <c r="H44" s="79"/>
      <c r="I44" s="31" t="s">
        <v>89</v>
      </c>
      <c r="J44" s="14">
        <f t="shared" si="8"/>
        <v>130</v>
      </c>
      <c r="K44" s="53">
        <v>30</v>
      </c>
      <c r="L44" s="9">
        <v>50</v>
      </c>
      <c r="M44" s="9">
        <v>50</v>
      </c>
    </row>
    <row r="45" spans="1:13" ht="42.6" hidden="1" customHeight="1">
      <c r="A45" s="86"/>
      <c r="B45" s="12" t="s">
        <v>28</v>
      </c>
      <c r="C45" s="8"/>
      <c r="D45" s="8"/>
      <c r="E45" s="8"/>
      <c r="F45" s="8"/>
      <c r="G45" s="78" t="s">
        <v>54</v>
      </c>
      <c r="H45" s="78" t="s">
        <v>7</v>
      </c>
      <c r="I45" s="31" t="s">
        <v>2</v>
      </c>
      <c r="J45" s="14">
        <f t="shared" si="8"/>
        <v>205</v>
      </c>
      <c r="K45" s="14">
        <f>K46+K47+K48</f>
        <v>40</v>
      </c>
      <c r="L45" s="14">
        <f t="shared" ref="L45:M45" si="12">L46+L47+L48</f>
        <v>80</v>
      </c>
      <c r="M45" s="14">
        <f t="shared" si="12"/>
        <v>85</v>
      </c>
    </row>
    <row r="46" spans="1:13" ht="75" hidden="1">
      <c r="A46" s="86"/>
      <c r="B46" s="3" t="s">
        <v>49</v>
      </c>
      <c r="C46" s="8">
        <v>230</v>
      </c>
      <c r="D46" s="8">
        <v>230</v>
      </c>
      <c r="E46" s="8">
        <v>230</v>
      </c>
      <c r="F46" s="8">
        <v>230</v>
      </c>
      <c r="G46" s="79"/>
      <c r="H46" s="79"/>
      <c r="I46" s="31" t="s">
        <v>90</v>
      </c>
      <c r="J46" s="14">
        <f t="shared" si="8"/>
        <v>135</v>
      </c>
      <c r="K46" s="53">
        <v>20</v>
      </c>
      <c r="L46" s="9">
        <v>55</v>
      </c>
      <c r="M46" s="9">
        <v>60</v>
      </c>
    </row>
    <row r="47" spans="1:13" ht="45" hidden="1">
      <c r="A47" s="86"/>
      <c r="B47" s="3" t="s">
        <v>53</v>
      </c>
      <c r="C47" s="8">
        <v>12</v>
      </c>
      <c r="D47" s="8">
        <v>12</v>
      </c>
      <c r="E47" s="8">
        <v>12</v>
      </c>
      <c r="F47" s="8">
        <v>12</v>
      </c>
      <c r="G47" s="79"/>
      <c r="H47" s="79"/>
      <c r="I47" s="31" t="s">
        <v>92</v>
      </c>
      <c r="J47" s="14">
        <f t="shared" ref="J47:J48" si="13">K47+L47+M47</f>
        <v>40</v>
      </c>
      <c r="K47" s="9">
        <v>0</v>
      </c>
      <c r="L47" s="9">
        <v>20</v>
      </c>
      <c r="M47" s="9">
        <v>20</v>
      </c>
    </row>
    <row r="48" spans="1:13" ht="45" hidden="1">
      <c r="A48" s="86"/>
      <c r="B48" s="3" t="s">
        <v>52</v>
      </c>
      <c r="C48" s="8">
        <v>315</v>
      </c>
      <c r="D48" s="8">
        <v>105</v>
      </c>
      <c r="E48" s="8">
        <v>105</v>
      </c>
      <c r="F48" s="8">
        <v>105</v>
      </c>
      <c r="G48" s="79"/>
      <c r="H48" s="79"/>
      <c r="I48" s="42" t="s">
        <v>91</v>
      </c>
      <c r="J48" s="14">
        <f t="shared" si="13"/>
        <v>30</v>
      </c>
      <c r="K48" s="9">
        <v>20</v>
      </c>
      <c r="L48" s="9">
        <v>5</v>
      </c>
      <c r="M48" s="9">
        <v>5</v>
      </c>
    </row>
    <row r="49" spans="1:14" ht="21.75" hidden="1" customHeight="1">
      <c r="A49" s="86"/>
      <c r="B49" s="3" t="s">
        <v>53</v>
      </c>
      <c r="C49" s="8">
        <v>15</v>
      </c>
      <c r="D49" s="8">
        <v>5</v>
      </c>
      <c r="E49" s="8">
        <v>5</v>
      </c>
      <c r="F49" s="8">
        <v>5</v>
      </c>
      <c r="G49" s="79"/>
      <c r="H49" s="79"/>
      <c r="I49" s="33"/>
      <c r="J49" s="14"/>
      <c r="K49" s="9"/>
      <c r="L49" s="9"/>
      <c r="M49" s="9"/>
    </row>
    <row r="50" spans="1:14" ht="73.5" hidden="1" customHeight="1">
      <c r="A50" s="86"/>
      <c r="B50" s="12" t="s">
        <v>127</v>
      </c>
      <c r="C50" s="8"/>
      <c r="D50" s="8"/>
      <c r="E50" s="8"/>
      <c r="F50" s="8"/>
      <c r="G50" s="78" t="s">
        <v>10</v>
      </c>
      <c r="H50" s="78" t="s">
        <v>7</v>
      </c>
      <c r="I50" s="31" t="s">
        <v>2</v>
      </c>
      <c r="J50" s="14">
        <f>K50+L50+M50</f>
        <v>300</v>
      </c>
      <c r="K50" s="9">
        <f>K51+K52+K53</f>
        <v>60</v>
      </c>
      <c r="L50" s="9">
        <f t="shared" ref="L50:M50" si="14">L51+L52+L53</f>
        <v>120</v>
      </c>
      <c r="M50" s="9">
        <f t="shared" si="14"/>
        <v>120</v>
      </c>
    </row>
    <row r="51" spans="1:14" ht="58.15" hidden="1" customHeight="1">
      <c r="A51" s="86"/>
      <c r="B51" s="3" t="s">
        <v>36</v>
      </c>
      <c r="C51" s="8">
        <f>D51+E51+F51</f>
        <v>8630</v>
      </c>
      <c r="D51" s="8">
        <v>2830</v>
      </c>
      <c r="E51" s="8">
        <v>2850</v>
      </c>
      <c r="F51" s="8">
        <v>2950</v>
      </c>
      <c r="G51" s="79"/>
      <c r="H51" s="79"/>
      <c r="I51" s="31" t="s">
        <v>90</v>
      </c>
      <c r="J51" s="14">
        <f t="shared" ref="J51:J53" si="15">K51+L51+M51</f>
        <v>140</v>
      </c>
      <c r="K51" s="53">
        <v>40</v>
      </c>
      <c r="L51" s="9">
        <v>50</v>
      </c>
      <c r="M51" s="9">
        <v>50</v>
      </c>
    </row>
    <row r="52" spans="1:14" ht="45" hidden="1">
      <c r="A52" s="86"/>
      <c r="B52" s="3" t="s">
        <v>17</v>
      </c>
      <c r="C52" s="8">
        <f>D52+E52+F52</f>
        <v>1790</v>
      </c>
      <c r="D52" s="8">
        <v>550</v>
      </c>
      <c r="E52" s="8">
        <v>590</v>
      </c>
      <c r="F52" s="8">
        <v>650</v>
      </c>
      <c r="G52" s="79"/>
      <c r="H52" s="79"/>
      <c r="I52" s="31" t="s">
        <v>92</v>
      </c>
      <c r="J52" s="14">
        <f t="shared" si="15"/>
        <v>100</v>
      </c>
      <c r="K52" s="53">
        <v>0</v>
      </c>
      <c r="L52" s="9">
        <v>50</v>
      </c>
      <c r="M52" s="9">
        <v>50</v>
      </c>
    </row>
    <row r="53" spans="1:14" ht="45" hidden="1">
      <c r="A53" s="86"/>
      <c r="B53" s="3" t="s">
        <v>18</v>
      </c>
      <c r="C53" s="8">
        <f>D53+E53+F53</f>
        <v>4550</v>
      </c>
      <c r="D53" s="8">
        <v>1450</v>
      </c>
      <c r="E53" s="8">
        <v>1500</v>
      </c>
      <c r="F53" s="8">
        <v>1600</v>
      </c>
      <c r="G53" s="79"/>
      <c r="H53" s="79"/>
      <c r="I53" s="42" t="s">
        <v>91</v>
      </c>
      <c r="J53" s="14">
        <f t="shared" si="15"/>
        <v>60</v>
      </c>
      <c r="K53" s="9">
        <v>20</v>
      </c>
      <c r="L53" s="9">
        <v>20</v>
      </c>
      <c r="M53" s="9">
        <v>20</v>
      </c>
    </row>
    <row r="54" spans="1:14" ht="58.9" hidden="1" customHeight="1">
      <c r="A54" s="86"/>
      <c r="B54" s="12" t="s">
        <v>35</v>
      </c>
      <c r="C54" s="8">
        <f>D54+E54+F54</f>
        <v>252</v>
      </c>
      <c r="D54" s="17">
        <v>84</v>
      </c>
      <c r="E54" s="8">
        <v>84</v>
      </c>
      <c r="F54" s="8">
        <v>84</v>
      </c>
      <c r="G54" s="3" t="s">
        <v>63</v>
      </c>
      <c r="H54" s="28" t="s">
        <v>7</v>
      </c>
      <c r="I54" s="31" t="s">
        <v>2</v>
      </c>
      <c r="J54" s="14">
        <f t="shared" ref="J54:J65" si="16">K54+L54+M54</f>
        <v>183</v>
      </c>
      <c r="K54" s="9">
        <f>K55+K56</f>
        <v>41</v>
      </c>
      <c r="L54" s="9">
        <f t="shared" ref="L54:M54" si="17">L55+L56</f>
        <v>71</v>
      </c>
      <c r="M54" s="9">
        <f t="shared" si="17"/>
        <v>71</v>
      </c>
    </row>
    <row r="55" spans="1:14" ht="73.150000000000006" hidden="1" customHeight="1">
      <c r="A55" s="86"/>
      <c r="B55" s="30"/>
      <c r="C55" s="8"/>
      <c r="D55" s="17"/>
      <c r="E55" s="8"/>
      <c r="F55" s="8"/>
      <c r="G55" s="31"/>
      <c r="H55" s="31"/>
      <c r="I55" s="31" t="s">
        <v>90</v>
      </c>
      <c r="J55" s="14">
        <f t="shared" si="16"/>
        <v>60</v>
      </c>
      <c r="K55" s="9">
        <v>0</v>
      </c>
      <c r="L55" s="9">
        <v>30</v>
      </c>
      <c r="M55" s="9">
        <v>30</v>
      </c>
    </row>
    <row r="56" spans="1:14" ht="55.9" hidden="1" customHeight="1">
      <c r="A56" s="86"/>
      <c r="B56" s="30"/>
      <c r="C56" s="8"/>
      <c r="D56" s="17"/>
      <c r="E56" s="8"/>
      <c r="F56" s="8"/>
      <c r="G56" s="31" t="s">
        <v>114</v>
      </c>
      <c r="H56" s="31"/>
      <c r="I56" s="31" t="s">
        <v>91</v>
      </c>
      <c r="J56" s="14">
        <f t="shared" si="16"/>
        <v>123</v>
      </c>
      <c r="K56" s="9">
        <v>41</v>
      </c>
      <c r="L56" s="9">
        <v>41</v>
      </c>
      <c r="M56" s="9">
        <v>41</v>
      </c>
    </row>
    <row r="57" spans="1:14" ht="59.25" hidden="1" customHeight="1">
      <c r="A57" s="87"/>
      <c r="B57" s="12" t="s">
        <v>59</v>
      </c>
      <c r="C57" s="8"/>
      <c r="D57" s="8"/>
      <c r="E57" s="8"/>
      <c r="F57" s="8"/>
      <c r="G57" s="78" t="s">
        <v>64</v>
      </c>
      <c r="H57" s="78" t="s">
        <v>7</v>
      </c>
      <c r="I57" s="31" t="s">
        <v>2</v>
      </c>
      <c r="J57" s="14">
        <f t="shared" si="16"/>
        <v>225</v>
      </c>
      <c r="K57" s="9">
        <f>K58+K59</f>
        <v>85</v>
      </c>
      <c r="L57" s="9">
        <f t="shared" ref="L57:M57" si="18">L58+L59</f>
        <v>70</v>
      </c>
      <c r="M57" s="9">
        <f t="shared" si="18"/>
        <v>70</v>
      </c>
    </row>
    <row r="58" spans="1:14" ht="76.150000000000006" hidden="1" customHeight="1">
      <c r="A58" s="87"/>
      <c r="B58" s="3" t="s">
        <v>62</v>
      </c>
      <c r="C58" s="8">
        <f>D58+E58+F58</f>
        <v>360</v>
      </c>
      <c r="D58" s="17">
        <v>120</v>
      </c>
      <c r="E58" s="8">
        <v>120</v>
      </c>
      <c r="F58" s="8">
        <v>120</v>
      </c>
      <c r="G58" s="79"/>
      <c r="H58" s="79"/>
      <c r="I58" s="31" t="s">
        <v>90</v>
      </c>
      <c r="J58" s="14">
        <f t="shared" si="16"/>
        <v>50</v>
      </c>
      <c r="K58" s="53">
        <v>10</v>
      </c>
      <c r="L58" s="9">
        <v>20</v>
      </c>
      <c r="M58" s="9">
        <v>20</v>
      </c>
    </row>
    <row r="59" spans="1:14" ht="45.6" hidden="1" customHeight="1">
      <c r="A59" s="87"/>
      <c r="B59" s="44" t="s">
        <v>58</v>
      </c>
      <c r="C59" s="54"/>
      <c r="D59" s="55">
        <v>2444</v>
      </c>
      <c r="E59" s="55">
        <v>2444</v>
      </c>
      <c r="F59" s="55">
        <v>2444</v>
      </c>
      <c r="G59" s="82"/>
      <c r="H59" s="82"/>
      <c r="I59" s="44" t="s">
        <v>91</v>
      </c>
      <c r="J59" s="56">
        <f t="shared" si="16"/>
        <v>175</v>
      </c>
      <c r="K59" s="68">
        <v>75</v>
      </c>
      <c r="L59" s="57">
        <v>50</v>
      </c>
      <c r="M59" s="57">
        <v>50</v>
      </c>
    </row>
    <row r="60" spans="1:14" ht="45.6" hidden="1" customHeight="1">
      <c r="A60" s="87"/>
      <c r="B60" s="42"/>
      <c r="C60" s="8"/>
      <c r="D60" s="11"/>
      <c r="E60" s="11"/>
      <c r="F60" s="11"/>
      <c r="G60" s="43"/>
      <c r="H60" s="43"/>
      <c r="I60" s="42" t="s">
        <v>92</v>
      </c>
      <c r="J60" s="14">
        <f t="shared" si="16"/>
        <v>120</v>
      </c>
      <c r="K60" s="53">
        <v>40</v>
      </c>
      <c r="L60" s="9">
        <v>40</v>
      </c>
      <c r="M60" s="9">
        <v>40</v>
      </c>
      <c r="N60" s="60"/>
    </row>
    <row r="61" spans="1:14" ht="45.6" hidden="1" customHeight="1">
      <c r="A61" s="87"/>
      <c r="B61" s="65" t="s">
        <v>125</v>
      </c>
      <c r="C61" s="8"/>
      <c r="D61" s="11"/>
      <c r="E61" s="11"/>
      <c r="F61" s="11"/>
      <c r="G61" s="47"/>
      <c r="H61" s="47"/>
      <c r="I61" s="42" t="s">
        <v>2</v>
      </c>
      <c r="J61" s="63">
        <f>K61+L61+M61</f>
        <v>353.3</v>
      </c>
      <c r="K61" s="64">
        <f>K62+K63</f>
        <v>97.3</v>
      </c>
      <c r="L61" s="64">
        <f t="shared" ref="L61:M61" si="19">L62+L63</f>
        <v>128</v>
      </c>
      <c r="M61" s="64">
        <f t="shared" si="19"/>
        <v>128</v>
      </c>
      <c r="N61" s="60"/>
    </row>
    <row r="62" spans="1:14" ht="75.599999999999994" hidden="1" customHeight="1">
      <c r="A62" s="87"/>
      <c r="B62" s="66" t="s">
        <v>126</v>
      </c>
      <c r="C62" s="11">
        <f>D62+E62+F62</f>
        <v>7300</v>
      </c>
      <c r="D62" s="11">
        <v>2300</v>
      </c>
      <c r="E62" s="11">
        <v>2500</v>
      </c>
      <c r="F62" s="11">
        <v>2500</v>
      </c>
      <c r="G62" s="47"/>
      <c r="H62" s="47"/>
      <c r="I62" s="42" t="s">
        <v>90</v>
      </c>
      <c r="J62" s="63">
        <f t="shared" ref="J62:J63" si="20">K62+L62+M62</f>
        <v>60</v>
      </c>
      <c r="K62" s="64">
        <v>0</v>
      </c>
      <c r="L62" s="64">
        <v>30</v>
      </c>
      <c r="M62" s="64">
        <v>30</v>
      </c>
      <c r="N62" s="60"/>
    </row>
    <row r="63" spans="1:14" ht="45.6" hidden="1" customHeight="1">
      <c r="A63" s="88"/>
      <c r="B63" s="66"/>
      <c r="C63" s="8"/>
      <c r="D63" s="11"/>
      <c r="E63" s="11"/>
      <c r="F63" s="11"/>
      <c r="G63" s="47"/>
      <c r="H63" s="47"/>
      <c r="I63" s="42" t="s">
        <v>92</v>
      </c>
      <c r="J63" s="63">
        <f t="shared" si="20"/>
        <v>293.3</v>
      </c>
      <c r="K63" s="64">
        <v>97.3</v>
      </c>
      <c r="L63" s="64">
        <v>98</v>
      </c>
      <c r="M63" s="64">
        <v>98</v>
      </c>
      <c r="N63" s="60"/>
    </row>
    <row r="64" spans="1:14" ht="231" hidden="1" customHeight="1">
      <c r="A64" s="76" t="s">
        <v>37</v>
      </c>
      <c r="B64" s="58" t="s">
        <v>93</v>
      </c>
      <c r="G64" s="45" t="s">
        <v>66</v>
      </c>
      <c r="H64" s="45" t="s">
        <v>7</v>
      </c>
      <c r="I64" s="45" t="s">
        <v>2</v>
      </c>
      <c r="J64" s="59">
        <f t="shared" si="16"/>
        <v>144245</v>
      </c>
      <c r="K64" s="59">
        <f>K65+K66+K67</f>
        <v>49845</v>
      </c>
      <c r="L64" s="59">
        <f t="shared" ref="L64:M64" si="21">L65+L66+L67</f>
        <v>47700</v>
      </c>
      <c r="M64" s="59">
        <f t="shared" si="21"/>
        <v>46700</v>
      </c>
    </row>
    <row r="65" spans="1:13" ht="68.45" hidden="1" customHeight="1">
      <c r="A65" s="76"/>
      <c r="B65" s="3" t="s">
        <v>75</v>
      </c>
      <c r="C65" s="10">
        <v>240.25</v>
      </c>
      <c r="D65" s="10">
        <v>240.25</v>
      </c>
      <c r="E65" s="10">
        <v>240.25</v>
      </c>
      <c r="F65" s="10">
        <v>240.25</v>
      </c>
      <c r="G65" s="3"/>
      <c r="H65" s="28"/>
      <c r="I65" s="31" t="s">
        <v>90</v>
      </c>
      <c r="J65" s="14">
        <f t="shared" si="16"/>
        <v>31000</v>
      </c>
      <c r="K65" s="9">
        <v>12000</v>
      </c>
      <c r="L65" s="9">
        <v>10000</v>
      </c>
      <c r="M65" s="9">
        <v>9000</v>
      </c>
    </row>
    <row r="66" spans="1:13" ht="43.15" hidden="1" customHeight="1">
      <c r="A66" s="76"/>
      <c r="B66" s="31"/>
      <c r="C66" s="10"/>
      <c r="D66" s="10"/>
      <c r="E66" s="10"/>
      <c r="F66" s="10"/>
      <c r="G66" s="31"/>
      <c r="H66" s="31"/>
      <c r="I66" s="31" t="s">
        <v>91</v>
      </c>
      <c r="J66" s="14">
        <f t="shared" ref="J66:J67" si="22">K66+L66+M66</f>
        <v>111645</v>
      </c>
      <c r="K66" s="53">
        <v>37645</v>
      </c>
      <c r="L66" s="9">
        <v>37000</v>
      </c>
      <c r="M66" s="9">
        <v>37000</v>
      </c>
    </row>
    <row r="67" spans="1:13" ht="44.45" hidden="1" customHeight="1">
      <c r="A67" s="76"/>
      <c r="B67" s="31"/>
      <c r="C67" s="10"/>
      <c r="D67" s="10"/>
      <c r="E67" s="10"/>
      <c r="F67" s="10"/>
      <c r="G67" s="31"/>
      <c r="H67" s="31"/>
      <c r="I67" s="31" t="s">
        <v>92</v>
      </c>
      <c r="J67" s="14">
        <f t="shared" si="22"/>
        <v>1600</v>
      </c>
      <c r="K67" s="53">
        <v>200</v>
      </c>
      <c r="L67" s="9">
        <v>700</v>
      </c>
      <c r="M67" s="9">
        <v>700</v>
      </c>
    </row>
    <row r="68" spans="1:13" ht="102.6" hidden="1" customHeight="1">
      <c r="A68" s="77"/>
      <c r="B68" s="13" t="s">
        <v>65</v>
      </c>
      <c r="C68" s="10"/>
      <c r="D68" s="10"/>
      <c r="E68" s="10"/>
      <c r="F68" s="10"/>
      <c r="G68" s="78" t="s">
        <v>67</v>
      </c>
      <c r="H68" s="78" t="s">
        <v>7</v>
      </c>
      <c r="I68" s="78" t="s">
        <v>14</v>
      </c>
      <c r="J68" s="104">
        <f>K68+L68+M68</f>
        <v>576</v>
      </c>
      <c r="K68" s="106">
        <v>0</v>
      </c>
      <c r="L68" s="104">
        <v>288</v>
      </c>
      <c r="M68" s="104">
        <v>288</v>
      </c>
    </row>
    <row r="69" spans="1:13" ht="46.5" hidden="1" customHeight="1">
      <c r="A69" s="77"/>
      <c r="B69" s="5" t="s">
        <v>33</v>
      </c>
      <c r="C69" s="22">
        <v>9</v>
      </c>
      <c r="D69" s="22">
        <v>3</v>
      </c>
      <c r="E69" s="22">
        <v>3</v>
      </c>
      <c r="F69" s="22">
        <v>3</v>
      </c>
      <c r="G69" s="79"/>
      <c r="H69" s="79"/>
      <c r="I69" s="109"/>
      <c r="J69" s="105"/>
      <c r="K69" s="107"/>
      <c r="L69" s="105"/>
      <c r="M69" s="105"/>
    </row>
    <row r="70" spans="1:13" ht="58.9" hidden="1" customHeight="1">
      <c r="A70" s="76" t="s">
        <v>12</v>
      </c>
      <c r="B70" s="12" t="s">
        <v>38</v>
      </c>
      <c r="C70" s="22">
        <v>4</v>
      </c>
      <c r="D70" s="22">
        <v>4</v>
      </c>
      <c r="E70" s="22">
        <v>4</v>
      </c>
      <c r="F70" s="22">
        <v>4</v>
      </c>
      <c r="G70" s="78" t="s">
        <v>87</v>
      </c>
      <c r="H70" s="78" t="s">
        <v>7</v>
      </c>
      <c r="I70" s="33" t="s">
        <v>2</v>
      </c>
      <c r="J70" s="14">
        <f>K70+L70+M70</f>
        <v>1071.2</v>
      </c>
      <c r="K70" s="14">
        <f>K71+K72</f>
        <v>145</v>
      </c>
      <c r="L70" s="14">
        <f t="shared" ref="L70:M70" si="23">L71+L72</f>
        <v>451.2</v>
      </c>
      <c r="M70" s="14">
        <f t="shared" si="23"/>
        <v>475</v>
      </c>
    </row>
    <row r="71" spans="1:13" ht="75" hidden="1">
      <c r="A71" s="76"/>
      <c r="B71" s="3" t="s">
        <v>76</v>
      </c>
      <c r="C71" s="10">
        <f>D71+E71+F71</f>
        <v>6900</v>
      </c>
      <c r="D71" s="8">
        <v>2300</v>
      </c>
      <c r="E71" s="8">
        <v>2300</v>
      </c>
      <c r="F71" s="8">
        <v>2300</v>
      </c>
      <c r="G71" s="79"/>
      <c r="H71" s="79"/>
      <c r="I71" s="31" t="s">
        <v>90</v>
      </c>
      <c r="J71" s="14">
        <f>K71+L71+M71</f>
        <v>636.20000000000005</v>
      </c>
      <c r="K71" s="9">
        <v>110</v>
      </c>
      <c r="L71" s="9">
        <v>251.2</v>
      </c>
      <c r="M71" s="9">
        <v>275</v>
      </c>
    </row>
    <row r="72" spans="1:13" ht="46.15" hidden="1" customHeight="1">
      <c r="A72" s="76"/>
      <c r="B72" s="3" t="s">
        <v>29</v>
      </c>
      <c r="C72" s="10">
        <v>4</v>
      </c>
      <c r="D72" s="10">
        <v>4</v>
      </c>
      <c r="E72" s="10">
        <v>4</v>
      </c>
      <c r="F72" s="10">
        <v>4</v>
      </c>
      <c r="G72" s="79"/>
      <c r="H72" s="79"/>
      <c r="I72" s="31" t="s">
        <v>92</v>
      </c>
      <c r="J72" s="9">
        <f t="shared" ref="J72" si="24">K72+L72+M72</f>
        <v>435</v>
      </c>
      <c r="K72" s="9">
        <v>35</v>
      </c>
      <c r="L72" s="9">
        <v>200</v>
      </c>
      <c r="M72" s="9">
        <v>200</v>
      </c>
    </row>
    <row r="73" spans="1:13" ht="66.75" hidden="1" customHeight="1">
      <c r="A73" s="77"/>
      <c r="B73" s="27" t="s">
        <v>86</v>
      </c>
      <c r="C73" s="8"/>
      <c r="D73" s="8"/>
      <c r="E73" s="8"/>
      <c r="F73" s="8"/>
      <c r="G73" s="78" t="s">
        <v>13</v>
      </c>
      <c r="H73" s="78" t="s">
        <v>7</v>
      </c>
      <c r="I73" s="33" t="s">
        <v>2</v>
      </c>
      <c r="J73" s="14">
        <f>K73+L73+M73</f>
        <v>1060</v>
      </c>
      <c r="K73" s="14">
        <f>K74+K75</f>
        <v>280</v>
      </c>
      <c r="L73" s="14">
        <f t="shared" ref="L73:M73" si="25">L74+L75</f>
        <v>390</v>
      </c>
      <c r="M73" s="14">
        <f t="shared" si="25"/>
        <v>390</v>
      </c>
    </row>
    <row r="74" spans="1:13" ht="58.9" hidden="1" customHeight="1">
      <c r="A74" s="24"/>
      <c r="B74" s="3" t="s">
        <v>55</v>
      </c>
      <c r="C74" s="8">
        <v>9</v>
      </c>
      <c r="D74" s="8">
        <v>3</v>
      </c>
      <c r="E74" s="8">
        <v>3</v>
      </c>
      <c r="F74" s="8">
        <v>3</v>
      </c>
      <c r="G74" s="79"/>
      <c r="H74" s="79"/>
      <c r="I74" s="31" t="s">
        <v>90</v>
      </c>
      <c r="J74" s="14">
        <f>K74+L74+M74</f>
        <v>660</v>
      </c>
      <c r="K74" s="53">
        <v>220</v>
      </c>
      <c r="L74" s="9">
        <v>220</v>
      </c>
      <c r="M74" s="9">
        <v>220</v>
      </c>
    </row>
    <row r="75" spans="1:13" ht="45" hidden="1">
      <c r="A75" s="24"/>
      <c r="B75" s="3" t="s">
        <v>77</v>
      </c>
      <c r="C75" s="8">
        <f>D75+E75+F75</f>
        <v>2250</v>
      </c>
      <c r="D75" s="8">
        <v>700</v>
      </c>
      <c r="E75" s="8">
        <v>750</v>
      </c>
      <c r="F75" s="8">
        <v>800</v>
      </c>
      <c r="G75" s="79"/>
      <c r="H75" s="79"/>
      <c r="I75" s="31" t="s">
        <v>92</v>
      </c>
      <c r="J75" s="14">
        <f t="shared" ref="J75" si="26">K75+L75+M75</f>
        <v>400</v>
      </c>
      <c r="K75" s="53">
        <v>60</v>
      </c>
      <c r="L75" s="9">
        <v>170</v>
      </c>
      <c r="M75" s="9">
        <v>170</v>
      </c>
    </row>
    <row r="76" spans="1:13" ht="73.150000000000006" hidden="1" customHeight="1">
      <c r="A76" s="24"/>
      <c r="B76" s="3" t="s">
        <v>68</v>
      </c>
      <c r="C76" s="8">
        <f>D76+E76+F76</f>
        <v>624</v>
      </c>
      <c r="D76" s="8">
        <v>208</v>
      </c>
      <c r="E76" s="8">
        <v>208</v>
      </c>
      <c r="F76" s="8">
        <v>208</v>
      </c>
      <c r="G76" s="79"/>
      <c r="H76" s="79"/>
      <c r="I76" s="33"/>
      <c r="J76" s="14"/>
      <c r="K76" s="9"/>
      <c r="L76" s="9"/>
      <c r="M76" s="9"/>
    </row>
    <row r="77" spans="1:13" ht="30.6" hidden="1" customHeight="1">
      <c r="A77" s="32"/>
      <c r="B77" s="30" t="s">
        <v>104</v>
      </c>
      <c r="C77" s="8"/>
      <c r="D77" s="8"/>
      <c r="E77" s="8"/>
      <c r="F77" s="8"/>
      <c r="G77" s="82" t="s">
        <v>56</v>
      </c>
      <c r="H77" s="101" t="s">
        <v>7</v>
      </c>
      <c r="I77" s="33" t="s">
        <v>2</v>
      </c>
      <c r="J77" s="14">
        <f>K77+L77+M77</f>
        <v>365</v>
      </c>
      <c r="K77" s="14">
        <f>K78+K79</f>
        <v>115</v>
      </c>
      <c r="L77" s="14">
        <f t="shared" ref="L77:M77" si="27">L78+L79</f>
        <v>125</v>
      </c>
      <c r="M77" s="14">
        <f t="shared" si="27"/>
        <v>125</v>
      </c>
    </row>
    <row r="78" spans="1:13" ht="71.45" hidden="1" customHeight="1">
      <c r="A78" s="32"/>
      <c r="B78" s="31" t="s">
        <v>102</v>
      </c>
      <c r="C78" s="8">
        <f>D78+E78+F78</f>
        <v>7500</v>
      </c>
      <c r="D78" s="8">
        <v>2500</v>
      </c>
      <c r="E78" s="8">
        <v>2500</v>
      </c>
      <c r="F78" s="8">
        <v>2500</v>
      </c>
      <c r="G78" s="102"/>
      <c r="H78" s="102"/>
      <c r="I78" s="31" t="s">
        <v>90</v>
      </c>
      <c r="J78" s="14">
        <f>K78+L78+M78</f>
        <v>225</v>
      </c>
      <c r="K78" s="53">
        <v>75</v>
      </c>
      <c r="L78" s="9">
        <v>75</v>
      </c>
      <c r="M78" s="9">
        <v>75</v>
      </c>
    </row>
    <row r="79" spans="1:13" ht="54.6" hidden="1" customHeight="1">
      <c r="A79" s="32"/>
      <c r="B79" s="31" t="s">
        <v>103</v>
      </c>
      <c r="C79" s="49">
        <f>D79+E79+F79</f>
        <v>102000</v>
      </c>
      <c r="D79" s="49">
        <v>34000</v>
      </c>
      <c r="E79" s="49">
        <v>34000</v>
      </c>
      <c r="F79" s="49">
        <v>34000</v>
      </c>
      <c r="G79" s="102"/>
      <c r="H79" s="102"/>
      <c r="I79" s="31" t="s">
        <v>92</v>
      </c>
      <c r="J79" s="14">
        <f>K79+L79+M79</f>
        <v>140</v>
      </c>
      <c r="K79" s="53">
        <v>40</v>
      </c>
      <c r="L79" s="9">
        <v>50</v>
      </c>
      <c r="M79" s="9">
        <v>50</v>
      </c>
    </row>
    <row r="80" spans="1:13" ht="18" hidden="1" customHeight="1">
      <c r="A80" s="32"/>
      <c r="B80" s="31" t="s">
        <v>26</v>
      </c>
      <c r="C80" s="34">
        <f>D80+E80+F80</f>
        <v>26955</v>
      </c>
      <c r="D80" s="8">
        <v>8985</v>
      </c>
      <c r="E80" s="8">
        <v>8985</v>
      </c>
      <c r="F80" s="8">
        <v>8985</v>
      </c>
      <c r="G80" s="102"/>
      <c r="H80" s="102"/>
      <c r="I80" s="31"/>
      <c r="J80" s="14"/>
      <c r="K80" s="9"/>
      <c r="L80" s="9"/>
      <c r="M80" s="9"/>
    </row>
    <row r="81" spans="1:13" ht="31.15" hidden="1" customHeight="1">
      <c r="A81" s="32"/>
      <c r="B81" s="31" t="s">
        <v>57</v>
      </c>
      <c r="C81" s="16">
        <f>D81+E81+F81</f>
        <v>735</v>
      </c>
      <c r="D81" s="17">
        <v>245</v>
      </c>
      <c r="E81" s="17">
        <v>245</v>
      </c>
      <c r="F81" s="17">
        <v>245</v>
      </c>
      <c r="G81" s="103"/>
      <c r="H81" s="103"/>
      <c r="I81" s="33"/>
      <c r="J81" s="14"/>
      <c r="K81" s="9"/>
      <c r="L81" s="9"/>
      <c r="M81" s="9"/>
    </row>
    <row r="82" spans="1:13" ht="174" hidden="1" customHeight="1">
      <c r="A82" s="32"/>
      <c r="B82" s="30" t="s">
        <v>105</v>
      </c>
      <c r="C82" s="16"/>
      <c r="D82" s="17"/>
      <c r="E82" s="17"/>
      <c r="F82" s="17"/>
      <c r="G82" s="38" t="s">
        <v>106</v>
      </c>
      <c r="H82" s="38"/>
      <c r="I82" s="33" t="s">
        <v>2</v>
      </c>
      <c r="J82" s="14">
        <f t="shared" ref="J82:J87" si="28">K82+L82+M82</f>
        <v>2210</v>
      </c>
      <c r="K82" s="14">
        <f>K83+K84</f>
        <v>550</v>
      </c>
      <c r="L82" s="14">
        <f t="shared" ref="L82:M82" si="29">L83+L84</f>
        <v>830</v>
      </c>
      <c r="M82" s="14">
        <f t="shared" si="29"/>
        <v>830</v>
      </c>
    </row>
    <row r="83" spans="1:13" ht="71.45" hidden="1" customHeight="1">
      <c r="A83" s="32"/>
      <c r="B83" s="31" t="s">
        <v>107</v>
      </c>
      <c r="C83" s="16">
        <v>73</v>
      </c>
      <c r="D83" s="17">
        <v>73</v>
      </c>
      <c r="E83" s="17">
        <v>73</v>
      </c>
      <c r="F83" s="17">
        <v>73</v>
      </c>
      <c r="G83" s="38"/>
      <c r="H83" s="38"/>
      <c r="I83" s="31" t="s">
        <v>90</v>
      </c>
      <c r="J83" s="14">
        <f t="shared" si="28"/>
        <v>1010</v>
      </c>
      <c r="K83" s="53">
        <v>250</v>
      </c>
      <c r="L83" s="9">
        <v>380</v>
      </c>
      <c r="M83" s="9">
        <v>380</v>
      </c>
    </row>
    <row r="84" spans="1:13" ht="42.6" hidden="1" customHeight="1">
      <c r="A84" s="32"/>
      <c r="B84" s="31" t="s">
        <v>108</v>
      </c>
      <c r="C84" s="16">
        <v>10230</v>
      </c>
      <c r="D84" s="17">
        <v>10230</v>
      </c>
      <c r="E84" s="17">
        <v>10230</v>
      </c>
      <c r="F84" s="17">
        <v>10230</v>
      </c>
      <c r="G84" s="38"/>
      <c r="H84" s="38"/>
      <c r="I84" s="31" t="s">
        <v>92</v>
      </c>
      <c r="J84" s="14">
        <f t="shared" si="28"/>
        <v>1200</v>
      </c>
      <c r="K84" s="53">
        <v>300</v>
      </c>
      <c r="L84" s="9">
        <v>450</v>
      </c>
      <c r="M84" s="9">
        <v>450</v>
      </c>
    </row>
    <row r="85" spans="1:13" ht="87.6" hidden="1" customHeight="1">
      <c r="A85" s="32"/>
      <c r="B85" s="30" t="s">
        <v>109</v>
      </c>
      <c r="C85" s="16"/>
      <c r="D85" s="17"/>
      <c r="E85" s="17"/>
      <c r="F85" s="17"/>
      <c r="G85" s="38" t="s">
        <v>110</v>
      </c>
      <c r="H85" s="38"/>
      <c r="I85" s="33" t="s">
        <v>2</v>
      </c>
      <c r="J85" s="14">
        <f t="shared" si="28"/>
        <v>1950</v>
      </c>
      <c r="K85" s="14">
        <f>K86+K87</f>
        <v>350</v>
      </c>
      <c r="L85" s="14">
        <f t="shared" ref="L85" si="30">L86+L87</f>
        <v>800</v>
      </c>
      <c r="M85" s="14">
        <f t="shared" ref="M85" si="31">M86+M87</f>
        <v>800</v>
      </c>
    </row>
    <row r="86" spans="1:13" ht="66.599999999999994" hidden="1" customHeight="1">
      <c r="A86" s="32"/>
      <c r="B86" s="31" t="s">
        <v>111</v>
      </c>
      <c r="C86" s="16">
        <v>4</v>
      </c>
      <c r="D86" s="17">
        <v>4</v>
      </c>
      <c r="E86" s="17">
        <v>4</v>
      </c>
      <c r="F86" s="17">
        <v>4</v>
      </c>
      <c r="G86" s="38"/>
      <c r="H86" s="38"/>
      <c r="I86" s="31" t="s">
        <v>90</v>
      </c>
      <c r="J86" s="14">
        <f t="shared" si="28"/>
        <v>1000</v>
      </c>
      <c r="K86" s="9">
        <v>300</v>
      </c>
      <c r="L86" s="9">
        <v>350</v>
      </c>
      <c r="M86" s="9">
        <v>350</v>
      </c>
    </row>
    <row r="87" spans="1:13" ht="42.6" hidden="1" customHeight="1">
      <c r="A87" s="32"/>
      <c r="B87" s="31" t="s">
        <v>112</v>
      </c>
      <c r="C87" s="16">
        <v>9036</v>
      </c>
      <c r="D87" s="17">
        <v>9036</v>
      </c>
      <c r="E87" s="17">
        <v>9036</v>
      </c>
      <c r="F87" s="17">
        <v>9036</v>
      </c>
      <c r="G87" s="38"/>
      <c r="H87" s="38"/>
      <c r="I87" s="31" t="s">
        <v>92</v>
      </c>
      <c r="J87" s="14">
        <f t="shared" si="28"/>
        <v>950</v>
      </c>
      <c r="K87" s="9">
        <v>50</v>
      </c>
      <c r="L87" s="9">
        <v>450</v>
      </c>
      <c r="M87" s="9">
        <v>450</v>
      </c>
    </row>
    <row r="88" spans="1:13" ht="42.6" hidden="1" customHeight="1">
      <c r="A88" s="43"/>
      <c r="B88" s="42" t="s">
        <v>113</v>
      </c>
      <c r="C88" s="16">
        <v>27</v>
      </c>
      <c r="D88" s="17">
        <v>27</v>
      </c>
      <c r="E88" s="17">
        <v>27</v>
      </c>
      <c r="F88" s="17">
        <v>27</v>
      </c>
      <c r="G88" s="47"/>
      <c r="H88" s="47"/>
      <c r="I88" s="42"/>
      <c r="J88" s="14"/>
      <c r="K88" s="9"/>
      <c r="L88" s="9"/>
      <c r="M88" s="9"/>
    </row>
    <row r="89" spans="1:13" ht="73.900000000000006" hidden="1" customHeight="1">
      <c r="A89" s="43"/>
      <c r="B89" s="41" t="s">
        <v>117</v>
      </c>
      <c r="C89" s="16"/>
      <c r="D89" s="17"/>
      <c r="E89" s="17"/>
      <c r="F89" s="17"/>
      <c r="G89" s="47"/>
      <c r="H89" s="47"/>
      <c r="I89" s="42" t="s">
        <v>2</v>
      </c>
      <c r="J89" s="14">
        <f>K89+L89+M89</f>
        <v>2052.1999999999998</v>
      </c>
      <c r="K89" s="9">
        <f>K90+K91+K92</f>
        <v>612.20000000000005</v>
      </c>
      <c r="L89" s="9">
        <f>L90+L91+L92</f>
        <v>720</v>
      </c>
      <c r="M89" s="9">
        <f>M90+M91+M92</f>
        <v>720</v>
      </c>
    </row>
    <row r="90" spans="1:13" ht="42.6" hidden="1" customHeight="1">
      <c r="A90" s="43"/>
      <c r="B90" s="42" t="s">
        <v>119</v>
      </c>
      <c r="C90" s="61" t="s">
        <v>120</v>
      </c>
      <c r="D90" s="61" t="s">
        <v>120</v>
      </c>
      <c r="E90" s="61" t="s">
        <v>120</v>
      </c>
      <c r="F90" s="61" t="s">
        <v>120</v>
      </c>
      <c r="G90" s="47"/>
      <c r="H90" s="47"/>
      <c r="I90" s="42" t="s">
        <v>90</v>
      </c>
      <c r="J90" s="14">
        <f>K90+L90+M90</f>
        <v>300</v>
      </c>
      <c r="K90" s="53">
        <v>100</v>
      </c>
      <c r="L90" s="53">
        <v>100</v>
      </c>
      <c r="M90" s="53">
        <v>100</v>
      </c>
    </row>
    <row r="91" spans="1:13" ht="42.6" hidden="1" customHeight="1">
      <c r="A91" s="43"/>
      <c r="B91" s="42" t="s">
        <v>121</v>
      </c>
      <c r="C91" s="62" t="s">
        <v>122</v>
      </c>
      <c r="D91" s="62" t="s">
        <v>122</v>
      </c>
      <c r="E91" s="62" t="s">
        <v>122</v>
      </c>
      <c r="F91" s="62" t="s">
        <v>122</v>
      </c>
      <c r="G91" s="47"/>
      <c r="H91" s="47"/>
      <c r="I91" s="42" t="s">
        <v>91</v>
      </c>
      <c r="J91" s="14">
        <f t="shared" ref="J91:J92" si="32">K91+L91+M91</f>
        <v>640</v>
      </c>
      <c r="K91" s="53">
        <v>0</v>
      </c>
      <c r="L91" s="53">
        <v>320</v>
      </c>
      <c r="M91" s="53">
        <v>320</v>
      </c>
    </row>
    <row r="92" spans="1:13" ht="42.6" hidden="1" customHeight="1">
      <c r="A92" s="32"/>
      <c r="B92" s="31" t="s">
        <v>118</v>
      </c>
      <c r="C92" s="61">
        <v>12</v>
      </c>
      <c r="D92" s="18">
        <v>12</v>
      </c>
      <c r="E92" s="18">
        <v>14</v>
      </c>
      <c r="F92" s="18">
        <v>14</v>
      </c>
      <c r="G92" s="38"/>
      <c r="H92" s="38"/>
      <c r="I92" s="42" t="s">
        <v>92</v>
      </c>
      <c r="J92" s="14">
        <f t="shared" si="32"/>
        <v>1112.2</v>
      </c>
      <c r="K92" s="53">
        <v>512.20000000000005</v>
      </c>
      <c r="L92" s="53">
        <v>300</v>
      </c>
      <c r="M92" s="53">
        <v>300</v>
      </c>
    </row>
    <row r="93" spans="1:13" ht="88.15" hidden="1" customHeight="1">
      <c r="A93" s="43"/>
      <c r="B93" s="41" t="s">
        <v>124</v>
      </c>
      <c r="C93" s="61"/>
      <c r="D93" s="18"/>
      <c r="E93" s="18"/>
      <c r="F93" s="18"/>
      <c r="G93" s="47"/>
      <c r="H93" s="47"/>
      <c r="I93" s="42" t="s">
        <v>2</v>
      </c>
      <c r="J93" s="14">
        <f>K93+L93+M93</f>
        <v>290.39999999999998</v>
      </c>
      <c r="K93" s="53">
        <f>K94+K95</f>
        <v>70.400000000000006</v>
      </c>
      <c r="L93" s="53">
        <f t="shared" ref="L93:M93" si="33">L94+L95</f>
        <v>110</v>
      </c>
      <c r="M93" s="53">
        <f t="shared" si="33"/>
        <v>110</v>
      </c>
    </row>
    <row r="94" spans="1:13" ht="42.6" hidden="1" customHeight="1">
      <c r="A94" s="43"/>
      <c r="B94" s="42" t="s">
        <v>123</v>
      </c>
      <c r="C94" s="61">
        <v>18</v>
      </c>
      <c r="D94" s="18">
        <v>18</v>
      </c>
      <c r="E94" s="18">
        <v>18</v>
      </c>
      <c r="F94" s="18">
        <v>18</v>
      </c>
      <c r="G94" s="47"/>
      <c r="H94" s="47"/>
      <c r="I94" s="42" t="s">
        <v>90</v>
      </c>
      <c r="J94" s="14">
        <f t="shared" ref="J94:J95" si="34">K94+L94+M94</f>
        <v>60</v>
      </c>
      <c r="K94" s="53">
        <v>0</v>
      </c>
      <c r="L94" s="53">
        <v>30</v>
      </c>
      <c r="M94" s="53">
        <v>30</v>
      </c>
    </row>
    <row r="95" spans="1:13" ht="42.6" hidden="1" customHeight="1">
      <c r="A95" s="43"/>
      <c r="B95" s="42"/>
      <c r="C95" s="61"/>
      <c r="D95" s="18"/>
      <c r="E95" s="18"/>
      <c r="F95" s="18"/>
      <c r="G95" s="47"/>
      <c r="H95" s="47"/>
      <c r="I95" s="42" t="s">
        <v>92</v>
      </c>
      <c r="J95" s="14">
        <f t="shared" si="34"/>
        <v>230.4</v>
      </c>
      <c r="K95" s="53">
        <v>70.400000000000006</v>
      </c>
      <c r="L95" s="53">
        <v>80</v>
      </c>
      <c r="M95" s="53">
        <v>80</v>
      </c>
    </row>
    <row r="96" spans="1:13" ht="110.45" hidden="1" customHeight="1">
      <c r="A96" s="76" t="s">
        <v>61</v>
      </c>
      <c r="B96" s="12" t="s">
        <v>34</v>
      </c>
      <c r="C96" s="10">
        <f>D96+E96+F96</f>
        <v>2</v>
      </c>
      <c r="D96" s="10"/>
      <c r="E96" s="8">
        <v>2</v>
      </c>
      <c r="F96" s="8"/>
      <c r="G96" s="3" t="s">
        <v>39</v>
      </c>
      <c r="H96" s="28" t="s">
        <v>7</v>
      </c>
      <c r="I96" s="28" t="s">
        <v>14</v>
      </c>
      <c r="J96" s="14">
        <f>K96+L96+M96</f>
        <v>45</v>
      </c>
      <c r="K96" s="14">
        <v>0</v>
      </c>
      <c r="L96" s="14">
        <v>45</v>
      </c>
      <c r="M96" s="14">
        <v>0</v>
      </c>
    </row>
    <row r="97" spans="1:13" ht="57.6" hidden="1" customHeight="1">
      <c r="A97" s="77"/>
      <c r="B97" s="13" t="s">
        <v>31</v>
      </c>
      <c r="C97" s="18"/>
      <c r="D97" s="18"/>
      <c r="E97" s="18"/>
      <c r="F97" s="18"/>
      <c r="G97" s="80" t="s">
        <v>40</v>
      </c>
      <c r="H97" s="80" t="s">
        <v>7</v>
      </c>
      <c r="I97" s="80" t="s">
        <v>14</v>
      </c>
      <c r="J97" s="67">
        <f>K97+L97+M97</f>
        <v>365</v>
      </c>
      <c r="K97" s="67">
        <v>50</v>
      </c>
      <c r="L97" s="67">
        <v>195</v>
      </c>
      <c r="M97" s="67">
        <v>120</v>
      </c>
    </row>
    <row r="98" spans="1:13" ht="43.5" hidden="1" customHeight="1">
      <c r="A98" s="77"/>
      <c r="B98" s="5" t="s">
        <v>30</v>
      </c>
      <c r="C98" s="18">
        <f>D98+E98+F98</f>
        <v>21430</v>
      </c>
      <c r="D98" s="18">
        <v>6730</v>
      </c>
      <c r="E98" s="18">
        <v>7200</v>
      </c>
      <c r="F98" s="18">
        <v>7500</v>
      </c>
      <c r="G98" s="81"/>
      <c r="H98" s="81"/>
      <c r="I98" s="83"/>
      <c r="J98" s="67"/>
      <c r="K98" s="53"/>
      <c r="L98" s="53"/>
      <c r="M98" s="53"/>
    </row>
    <row r="99" spans="1:13" ht="21" hidden="1" customHeight="1">
      <c r="A99" s="77"/>
      <c r="B99" s="5" t="s">
        <v>32</v>
      </c>
      <c r="C99" s="18">
        <f t="shared" ref="C99:C100" si="35">D99+E99+F99</f>
        <v>285</v>
      </c>
      <c r="D99" s="19">
        <v>95</v>
      </c>
      <c r="E99" s="19">
        <v>95</v>
      </c>
      <c r="F99" s="19">
        <v>95</v>
      </c>
      <c r="G99" s="81"/>
      <c r="H99" s="81"/>
      <c r="I99" s="83"/>
      <c r="J99" s="67"/>
      <c r="K99" s="53"/>
      <c r="L99" s="53"/>
      <c r="M99" s="53"/>
    </row>
    <row r="100" spans="1:13" ht="59.25" hidden="1" customHeight="1">
      <c r="A100" s="77"/>
      <c r="B100" s="5" t="s">
        <v>69</v>
      </c>
      <c r="C100" s="18">
        <f t="shared" si="35"/>
        <v>5340</v>
      </c>
      <c r="D100" s="19">
        <v>1690</v>
      </c>
      <c r="E100" s="19">
        <v>1750</v>
      </c>
      <c r="F100" s="19">
        <v>1900</v>
      </c>
      <c r="G100" s="81"/>
      <c r="H100" s="81"/>
      <c r="I100" s="83"/>
      <c r="J100" s="67"/>
      <c r="K100" s="53"/>
      <c r="L100" s="53"/>
      <c r="M100" s="53"/>
    </row>
    <row r="101" spans="1:13" ht="124.5" hidden="1" customHeight="1">
      <c r="A101" s="77"/>
      <c r="B101" s="13" t="s">
        <v>94</v>
      </c>
      <c r="C101" s="48">
        <f>D101+E101+F101</f>
        <v>450</v>
      </c>
      <c r="D101" s="48">
        <v>450</v>
      </c>
      <c r="E101" s="48"/>
      <c r="F101" s="48"/>
      <c r="G101" s="3" t="s">
        <v>60</v>
      </c>
      <c r="H101" s="28" t="s">
        <v>7</v>
      </c>
      <c r="I101" s="28" t="s">
        <v>14</v>
      </c>
      <c r="J101" s="14">
        <f t="shared" ref="J101:J108" si="36">K101+L101+M101</f>
        <v>645</v>
      </c>
      <c r="K101" s="67">
        <v>0</v>
      </c>
      <c r="L101" s="14">
        <v>645</v>
      </c>
      <c r="M101" s="14">
        <v>0</v>
      </c>
    </row>
    <row r="102" spans="1:13" ht="81.599999999999994" customHeight="1">
      <c r="A102" s="110" t="s">
        <v>70</v>
      </c>
      <c r="B102" s="13" t="s">
        <v>128</v>
      </c>
      <c r="C102" s="10"/>
      <c r="D102" s="10"/>
      <c r="E102" s="10"/>
      <c r="F102" s="10"/>
      <c r="G102" s="3" t="s">
        <v>41</v>
      </c>
      <c r="H102" s="28" t="s">
        <v>7</v>
      </c>
      <c r="I102" s="44" t="s">
        <v>90</v>
      </c>
      <c r="J102" s="14">
        <f t="shared" si="36"/>
        <v>17837</v>
      </c>
      <c r="K102" s="14">
        <v>4837</v>
      </c>
      <c r="L102" s="14">
        <v>6000</v>
      </c>
      <c r="M102" s="14">
        <v>7000</v>
      </c>
    </row>
    <row r="103" spans="1:13" ht="273" customHeight="1">
      <c r="A103" s="111"/>
      <c r="B103" s="13" t="s">
        <v>129</v>
      </c>
      <c r="C103" s="17"/>
      <c r="D103" s="17"/>
      <c r="E103" s="17"/>
      <c r="F103" s="17"/>
      <c r="G103" s="70" t="s">
        <v>71</v>
      </c>
      <c r="H103" s="70" t="s">
        <v>7</v>
      </c>
      <c r="I103" s="71" t="s">
        <v>90</v>
      </c>
      <c r="J103" s="72">
        <f t="shared" si="36"/>
        <v>1800</v>
      </c>
      <c r="K103" s="72">
        <v>100</v>
      </c>
      <c r="L103" s="72">
        <v>1350</v>
      </c>
      <c r="M103" s="14">
        <v>350</v>
      </c>
    </row>
    <row r="104" spans="1:13" ht="49.15" customHeight="1">
      <c r="A104" s="111"/>
      <c r="B104" s="41"/>
      <c r="C104" s="8"/>
      <c r="D104" s="8"/>
      <c r="E104" s="8"/>
      <c r="F104" s="8"/>
      <c r="G104" s="42"/>
      <c r="H104" s="42"/>
      <c r="I104" s="42" t="s">
        <v>92</v>
      </c>
      <c r="J104" s="14">
        <f t="shared" si="36"/>
        <v>265</v>
      </c>
      <c r="K104" s="14">
        <v>65</v>
      </c>
      <c r="L104" s="14">
        <v>100</v>
      </c>
      <c r="M104" s="14">
        <v>100</v>
      </c>
    </row>
    <row r="105" spans="1:13" ht="69.599999999999994" customHeight="1">
      <c r="A105" s="103"/>
      <c r="B105" s="30" t="s">
        <v>96</v>
      </c>
      <c r="C105" s="49">
        <v>9481</v>
      </c>
      <c r="D105" s="49">
        <v>9481</v>
      </c>
      <c r="E105" s="49">
        <v>9481</v>
      </c>
      <c r="F105" s="49">
        <v>9481</v>
      </c>
      <c r="G105" s="31" t="s">
        <v>95</v>
      </c>
      <c r="H105" s="31" t="s">
        <v>7</v>
      </c>
      <c r="I105" s="37" t="s">
        <v>2</v>
      </c>
      <c r="J105" s="14">
        <f t="shared" si="36"/>
        <v>2875</v>
      </c>
      <c r="K105" s="14">
        <f>K106+K107</f>
        <v>325</v>
      </c>
      <c r="L105" s="14">
        <f t="shared" ref="L105:M105" si="37">L106+L107</f>
        <v>1550</v>
      </c>
      <c r="M105" s="14">
        <f t="shared" si="37"/>
        <v>1000</v>
      </c>
    </row>
    <row r="106" spans="1:13" ht="81" customHeight="1">
      <c r="A106" s="46"/>
      <c r="B106" s="41"/>
      <c r="C106" s="49"/>
      <c r="D106" s="49"/>
      <c r="E106" s="49"/>
      <c r="F106" s="49"/>
      <c r="G106" s="44"/>
      <c r="H106" s="44"/>
      <c r="I106" s="42" t="s">
        <v>90</v>
      </c>
      <c r="J106" s="14">
        <f t="shared" si="36"/>
        <v>2495</v>
      </c>
      <c r="K106" s="67">
        <v>45</v>
      </c>
      <c r="L106" s="14">
        <v>1500</v>
      </c>
      <c r="M106" s="14">
        <v>950</v>
      </c>
    </row>
    <row r="107" spans="1:13" ht="69.599999999999994" customHeight="1">
      <c r="A107" s="46"/>
      <c r="B107" s="41"/>
      <c r="C107" s="49"/>
      <c r="D107" s="49"/>
      <c r="E107" s="49"/>
      <c r="F107" s="49"/>
      <c r="G107" s="44"/>
      <c r="H107" s="44"/>
      <c r="I107" s="42" t="s">
        <v>92</v>
      </c>
      <c r="J107" s="14">
        <f t="shared" si="36"/>
        <v>380</v>
      </c>
      <c r="K107" s="67">
        <v>280</v>
      </c>
      <c r="L107" s="14">
        <v>50</v>
      </c>
      <c r="M107" s="14">
        <v>50</v>
      </c>
    </row>
    <row r="108" spans="1:13" ht="156" hidden="1" customHeight="1">
      <c r="A108" s="112" t="s">
        <v>97</v>
      </c>
      <c r="B108" s="30" t="s">
        <v>99</v>
      </c>
      <c r="C108" s="8"/>
      <c r="D108" s="8"/>
      <c r="E108" s="8"/>
      <c r="F108" s="8"/>
      <c r="G108" s="101" t="s">
        <v>98</v>
      </c>
      <c r="H108" s="101" t="s">
        <v>7</v>
      </c>
      <c r="I108" s="101" t="s">
        <v>90</v>
      </c>
      <c r="J108" s="14">
        <f t="shared" si="36"/>
        <v>971.8</v>
      </c>
      <c r="K108" s="67">
        <v>971.8</v>
      </c>
      <c r="L108" s="9">
        <v>0</v>
      </c>
      <c r="M108" s="9">
        <v>0</v>
      </c>
    </row>
    <row r="109" spans="1:13" ht="28.9" hidden="1" customHeight="1">
      <c r="A109" s="102"/>
      <c r="B109" s="31" t="s">
        <v>100</v>
      </c>
      <c r="C109" s="8">
        <f>D109+E109+F109</f>
        <v>4550</v>
      </c>
      <c r="D109" s="8">
        <v>1450</v>
      </c>
      <c r="E109" s="8">
        <v>1500</v>
      </c>
      <c r="F109" s="8">
        <v>1600</v>
      </c>
      <c r="G109" s="102"/>
      <c r="H109" s="102"/>
      <c r="I109" s="102"/>
      <c r="J109" s="14"/>
      <c r="K109" s="9"/>
      <c r="L109" s="9"/>
      <c r="M109" s="9"/>
    </row>
    <row r="110" spans="1:13" ht="18" hidden="1" customHeight="1">
      <c r="A110" s="103"/>
      <c r="B110" s="31" t="s">
        <v>115</v>
      </c>
      <c r="C110" s="8">
        <f t="shared" ref="C110" si="38">D110+E110+F110</f>
        <v>1345</v>
      </c>
      <c r="D110" s="8">
        <v>405</v>
      </c>
      <c r="E110" s="8">
        <v>450</v>
      </c>
      <c r="F110" s="8">
        <v>490</v>
      </c>
      <c r="G110" s="103"/>
      <c r="H110" s="103"/>
      <c r="I110" s="103"/>
      <c r="J110" s="14"/>
      <c r="K110" s="9"/>
      <c r="L110" s="9"/>
      <c r="M110" s="9"/>
    </row>
    <row r="111" spans="1:13" ht="15.75">
      <c r="A111" s="73" t="s">
        <v>79</v>
      </c>
      <c r="B111" s="74"/>
      <c r="C111" s="74"/>
      <c r="D111" s="74"/>
      <c r="E111" s="74"/>
      <c r="F111" s="74"/>
      <c r="G111" s="74"/>
      <c r="H111" s="74"/>
      <c r="I111" s="75"/>
      <c r="J111" s="25">
        <f>J15+J22+J30+J33+J36+J37+J41+J45+J50+J54+J57+J64+J68+J70+J73+J77+J82+J85+J96+J97+J101+J102+J103+J105+J108</f>
        <v>194915.20000000001</v>
      </c>
      <c r="K111" s="25">
        <f>K15+K22+K30+K33+K36+K37+K41+K45+K50+K54+K57+K64+K68+K70+K73+K77+K82+K85+K96+K97+K101+K102+K103+K105+K108</f>
        <v>63346</v>
      </c>
      <c r="L111" s="25">
        <f>L15+L22+L30+L33+L36+L37+L41+L45+L50+L54+L57+L64+L68+L70+L73+L77+L82+L85+L96+L97+L101+L102+L103+L105+L108</f>
        <v>66905.2</v>
      </c>
      <c r="M111" s="25">
        <f>M15+M22+M30+M33+M36+M37+M41+M45+M50+M54+M57+M64+M68+M70+M73+M77+M82+M85+M96+M97+M101+M102+M103+M105+M108</f>
        <v>64664</v>
      </c>
    </row>
    <row r="112" spans="1:13" ht="15.75">
      <c r="A112" s="50" t="s">
        <v>101</v>
      </c>
      <c r="B112" s="51"/>
      <c r="C112" s="51"/>
      <c r="D112" s="51"/>
      <c r="E112" s="51"/>
      <c r="F112" s="51"/>
      <c r="G112" s="51"/>
      <c r="H112" s="51"/>
      <c r="I112" s="52"/>
      <c r="J112" s="25"/>
      <c r="K112" s="25"/>
      <c r="L112" s="25"/>
      <c r="M112" s="25"/>
    </row>
    <row r="113" spans="1:13" ht="75">
      <c r="A113" s="39"/>
      <c r="B113" s="40"/>
      <c r="C113" s="40"/>
      <c r="D113" s="40"/>
      <c r="E113" s="40"/>
      <c r="F113" s="40"/>
      <c r="G113" s="35"/>
      <c r="H113" s="35"/>
      <c r="I113" s="31" t="s">
        <v>90</v>
      </c>
      <c r="J113" s="25">
        <f>J16+J23+J31+J34+J36+J38+J42+J46+J51+J55+J58+J65+J68+J71+J74+J78+J83+J86+J96+J97+J101+J102+J103+J105+J108</f>
        <v>69497.099999999991</v>
      </c>
      <c r="K113" s="25">
        <f>K16+K23+K31+K34+K36+K38+K42+K46+K51+K55+K58+K65+K68+K71+K74+K78+K83+K86+K96+K97+K101+K102+K103+K105+K108</f>
        <v>22029.899999999998</v>
      </c>
      <c r="L113" s="25">
        <f>L16+L23+L31+L34+L36+L38+L42+L46+L51+L55+L58+L65+L68+L71+L74+L78+L83+L86+L96+L97+L101+L102+L103+L105+L108</f>
        <v>24854.2</v>
      </c>
      <c r="M113" s="25">
        <f>M16+M23+M31+M34+M36+M38+M42+M46+M51+M55+M58+M65+M68+M71+M74+M78+M83+M86+M96+M97+M101+M102+M103+M105+M108</f>
        <v>22613</v>
      </c>
    </row>
    <row r="114" spans="1:13" ht="45">
      <c r="A114" s="39"/>
      <c r="B114" s="40"/>
      <c r="C114" s="40"/>
      <c r="D114" s="40"/>
      <c r="E114" s="40"/>
      <c r="F114" s="40"/>
      <c r="G114" s="35"/>
      <c r="H114" s="35"/>
      <c r="I114" s="31" t="s">
        <v>91</v>
      </c>
      <c r="J114" s="25">
        <f>J17+J24+J56+J59+J66</f>
        <v>115743</v>
      </c>
      <c r="K114" s="25">
        <f>K17+K24+K56+K59+K66</f>
        <v>39161</v>
      </c>
      <c r="L114" s="25">
        <f>L17+L24+L56+L59+L66</f>
        <v>38291</v>
      </c>
      <c r="M114" s="25">
        <f>M17+M24+M56+M59+M66</f>
        <v>38291</v>
      </c>
    </row>
    <row r="115" spans="1:13" ht="45">
      <c r="A115" s="39"/>
      <c r="B115" s="40"/>
      <c r="C115" s="40"/>
      <c r="D115" s="40"/>
      <c r="E115" s="40"/>
      <c r="F115" s="40"/>
      <c r="G115" s="35"/>
      <c r="H115" s="35"/>
      <c r="I115" s="31" t="s">
        <v>92</v>
      </c>
      <c r="J115" s="25">
        <f>J18+J25+J32+J35+J39+J43+J47+J52+J67+J72+J75+J79+J84+J87</f>
        <v>9135.1</v>
      </c>
      <c r="K115" s="25">
        <f>K18+K25+K32+K35+K39+K43+K47+K52+K67+K72+K75+K79+K84+K87</f>
        <v>2085.1</v>
      </c>
      <c r="L115" s="25">
        <f>L18+L25+L32+L35+L39+L43+L47+L52+L67+L72+L75+L79+L84+L87</f>
        <v>3525</v>
      </c>
      <c r="M115" s="25">
        <f>M18+M25+M32+M35+M39+M43+M47+M52+M67+M72+M75+M79+M84+M87</f>
        <v>3525</v>
      </c>
    </row>
    <row r="116" spans="1:13" ht="60">
      <c r="A116" s="39"/>
      <c r="B116" s="40"/>
      <c r="C116" s="40"/>
      <c r="D116" s="40"/>
      <c r="E116" s="40"/>
      <c r="F116" s="40"/>
      <c r="G116" s="35"/>
      <c r="H116" s="35"/>
      <c r="I116" s="31" t="s">
        <v>89</v>
      </c>
      <c r="J116" s="25">
        <f>J19+J26+J40+J44+J48+J53</f>
        <v>540</v>
      </c>
      <c r="K116" s="25">
        <f>K19+K26+K40+K44+K48+K53</f>
        <v>70</v>
      </c>
      <c r="L116" s="25">
        <f>L19+L26+L40+L44+L48+L53</f>
        <v>235</v>
      </c>
      <c r="M116" s="25">
        <f>M19+M26+M40+M44+M48+M53</f>
        <v>235</v>
      </c>
    </row>
    <row r="117" spans="1:13">
      <c r="A117" s="4"/>
      <c r="B117" s="4"/>
      <c r="C117" s="6"/>
      <c r="D117" s="6"/>
      <c r="E117" s="6"/>
      <c r="F117" s="6"/>
      <c r="G117" s="4"/>
      <c r="H117" s="6"/>
      <c r="I117" s="20"/>
      <c r="J117" s="21"/>
      <c r="K117" s="21"/>
      <c r="L117" s="21"/>
      <c r="M117" s="21"/>
    </row>
    <row r="118" spans="1:13">
      <c r="B118" s="4"/>
      <c r="C118" s="6"/>
      <c r="D118" s="6"/>
      <c r="E118" s="6"/>
      <c r="F118" s="6"/>
      <c r="G118" s="29"/>
      <c r="H118" s="6"/>
      <c r="I118" s="20"/>
      <c r="J118" s="21"/>
      <c r="K118" s="21"/>
      <c r="L118" s="21"/>
      <c r="M118" s="21"/>
    </row>
    <row r="119" spans="1:13">
      <c r="A119" s="29"/>
      <c r="B119" s="4"/>
      <c r="C119" s="6"/>
      <c r="D119" s="6"/>
      <c r="E119" s="6"/>
      <c r="F119" s="6"/>
      <c r="H119" s="6"/>
      <c r="I119" s="20"/>
      <c r="J119" s="21"/>
      <c r="K119" s="21"/>
      <c r="L119" s="21"/>
      <c r="M119" s="21"/>
    </row>
    <row r="120" spans="1:13">
      <c r="A120" s="29" t="s">
        <v>132</v>
      </c>
      <c r="B120" s="4"/>
      <c r="C120" s="6"/>
      <c r="D120" s="6"/>
      <c r="E120" s="6"/>
      <c r="F120" s="6"/>
      <c r="G120" s="29" t="s">
        <v>133</v>
      </c>
      <c r="H120" s="6"/>
      <c r="I120" s="20"/>
      <c r="J120" s="21"/>
      <c r="K120" s="21"/>
      <c r="L120" s="21"/>
      <c r="M120" s="21"/>
    </row>
    <row r="121" spans="1:13">
      <c r="A121" s="4"/>
      <c r="B121" s="4"/>
      <c r="C121" s="6"/>
      <c r="D121" s="6"/>
      <c r="E121" s="6"/>
      <c r="F121" s="6"/>
      <c r="G121" s="4"/>
      <c r="H121" s="6"/>
      <c r="I121" s="20"/>
      <c r="J121" s="21"/>
      <c r="K121" s="21"/>
      <c r="L121" s="21"/>
      <c r="M121" s="21"/>
    </row>
    <row r="122" spans="1:13">
      <c r="A122" s="4"/>
      <c r="B122" s="4"/>
      <c r="C122" s="6"/>
      <c r="D122" s="6"/>
      <c r="E122" s="6"/>
      <c r="F122" s="6"/>
      <c r="G122" s="4"/>
      <c r="H122" s="6"/>
      <c r="I122" s="20"/>
      <c r="J122" s="21"/>
      <c r="K122" s="21"/>
      <c r="L122" s="21"/>
      <c r="M122" s="21"/>
    </row>
    <row r="123" spans="1:13">
      <c r="A123" s="4"/>
      <c r="B123" s="4"/>
      <c r="C123" s="6"/>
      <c r="D123" s="6"/>
      <c r="E123" s="6"/>
      <c r="F123" s="6"/>
      <c r="G123" s="4"/>
      <c r="H123" s="6"/>
      <c r="I123" s="20"/>
      <c r="J123" s="21"/>
      <c r="K123" s="21"/>
      <c r="L123" s="21"/>
      <c r="M123" s="21"/>
    </row>
    <row r="124" spans="1:13">
      <c r="A124" s="4"/>
      <c r="B124" s="4"/>
      <c r="C124" s="6"/>
      <c r="D124" s="6"/>
      <c r="E124" s="6"/>
      <c r="F124" s="6"/>
      <c r="G124" s="4"/>
      <c r="H124" s="6"/>
      <c r="I124" s="20"/>
      <c r="J124" s="21"/>
      <c r="K124" s="21"/>
      <c r="L124" s="21"/>
      <c r="M124" s="21"/>
    </row>
    <row r="125" spans="1:13">
      <c r="A125" s="4"/>
      <c r="B125" s="4"/>
      <c r="C125" s="6"/>
      <c r="D125" s="6"/>
      <c r="E125" s="6"/>
      <c r="F125" s="6"/>
      <c r="G125" s="4"/>
      <c r="H125" s="6"/>
      <c r="I125" s="20"/>
      <c r="J125" s="21"/>
      <c r="K125" s="21"/>
      <c r="L125" s="21"/>
      <c r="M125" s="21"/>
    </row>
    <row r="126" spans="1:13">
      <c r="A126" s="4"/>
      <c r="B126" s="4"/>
      <c r="C126" s="6"/>
      <c r="D126" s="6"/>
      <c r="E126" s="6"/>
      <c r="F126" s="6"/>
      <c r="G126" s="4"/>
      <c r="H126" s="6"/>
      <c r="I126" s="20"/>
      <c r="J126" s="21"/>
      <c r="K126" s="21"/>
      <c r="L126" s="21"/>
      <c r="M126" s="21"/>
    </row>
    <row r="127" spans="1:13">
      <c r="A127" s="4"/>
      <c r="B127" s="4"/>
      <c r="C127" s="6"/>
      <c r="D127" s="6"/>
      <c r="E127" s="6"/>
      <c r="F127" s="6"/>
      <c r="G127" s="4"/>
      <c r="H127" s="6"/>
      <c r="I127" s="6"/>
      <c r="J127" s="21"/>
      <c r="K127" s="21"/>
      <c r="L127" s="21"/>
      <c r="M127" s="21"/>
    </row>
    <row r="128" spans="1:13">
      <c r="A128" s="4"/>
      <c r="B128" s="4"/>
      <c r="C128" s="6"/>
      <c r="D128" s="6"/>
      <c r="E128" s="6"/>
      <c r="F128" s="6"/>
      <c r="G128" s="4"/>
      <c r="H128" s="6"/>
      <c r="I128" s="6"/>
      <c r="J128" s="21"/>
      <c r="K128" s="21"/>
      <c r="L128" s="21"/>
      <c r="M128" s="21"/>
    </row>
    <row r="129" spans="1:13">
      <c r="A129" s="4"/>
      <c r="B129" s="4"/>
      <c r="C129" s="6"/>
      <c r="D129" s="6"/>
      <c r="E129" s="6"/>
      <c r="F129" s="6"/>
      <c r="G129" s="4"/>
      <c r="H129" s="6"/>
      <c r="I129" s="6"/>
      <c r="J129" s="21"/>
      <c r="K129" s="21"/>
      <c r="L129" s="21"/>
      <c r="M129" s="21"/>
    </row>
    <row r="130" spans="1:13">
      <c r="A130" s="4"/>
      <c r="B130" s="4"/>
      <c r="C130" s="6"/>
      <c r="D130" s="6"/>
      <c r="E130" s="6"/>
      <c r="F130" s="6"/>
      <c r="G130" s="4"/>
      <c r="H130" s="6"/>
      <c r="I130" s="6"/>
      <c r="J130" s="21"/>
      <c r="K130" s="21"/>
      <c r="L130" s="21"/>
      <c r="M130" s="21"/>
    </row>
    <row r="131" spans="1:13">
      <c r="A131" s="4"/>
      <c r="B131" s="4"/>
      <c r="C131" s="6"/>
      <c r="D131" s="6"/>
      <c r="E131" s="6"/>
      <c r="F131" s="6"/>
      <c r="G131" s="4"/>
      <c r="H131" s="6"/>
      <c r="I131" s="6"/>
      <c r="J131" s="21"/>
      <c r="K131" s="21"/>
      <c r="L131" s="21"/>
      <c r="M131" s="21"/>
    </row>
    <row r="132" spans="1:13">
      <c r="A132" s="4"/>
      <c r="B132" s="4"/>
      <c r="C132" s="6"/>
      <c r="D132" s="6"/>
      <c r="E132" s="6"/>
      <c r="F132" s="6"/>
      <c r="G132" s="4"/>
      <c r="H132" s="6"/>
      <c r="I132" s="6"/>
      <c r="J132" s="21"/>
      <c r="K132" s="21"/>
      <c r="L132" s="21"/>
      <c r="M132" s="21"/>
    </row>
    <row r="133" spans="1:13">
      <c r="A133" s="4"/>
      <c r="B133" s="4"/>
      <c r="C133" s="6"/>
      <c r="D133" s="6"/>
      <c r="E133" s="6"/>
      <c r="F133" s="6"/>
      <c r="G133" s="4"/>
      <c r="H133" s="6"/>
      <c r="I133" s="6"/>
      <c r="J133" s="21"/>
      <c r="K133" s="21"/>
      <c r="L133" s="21"/>
      <c r="M133" s="21"/>
    </row>
    <row r="134" spans="1:13">
      <c r="A134" s="4"/>
      <c r="B134" s="4"/>
      <c r="C134" s="6"/>
      <c r="D134" s="6"/>
      <c r="E134" s="6"/>
      <c r="F134" s="6"/>
      <c r="G134" s="4"/>
      <c r="H134" s="6"/>
      <c r="I134" s="6"/>
      <c r="J134" s="21"/>
      <c r="K134" s="21"/>
      <c r="L134" s="21"/>
      <c r="M134" s="21"/>
    </row>
    <row r="135" spans="1:13">
      <c r="A135" s="4"/>
      <c r="B135" s="4"/>
      <c r="C135" s="6"/>
      <c r="D135" s="6"/>
      <c r="E135" s="6"/>
      <c r="F135" s="6"/>
      <c r="G135" s="4"/>
      <c r="H135" s="6"/>
      <c r="I135" s="6"/>
      <c r="J135" s="21"/>
      <c r="K135" s="21"/>
      <c r="L135" s="21"/>
      <c r="M135" s="21"/>
    </row>
    <row r="136" spans="1:13">
      <c r="A136" s="4"/>
      <c r="B136" s="4"/>
      <c r="C136" s="6"/>
      <c r="D136" s="6"/>
      <c r="E136" s="6"/>
      <c r="F136" s="6"/>
      <c r="G136" s="4"/>
      <c r="H136" s="6"/>
      <c r="I136" s="6"/>
      <c r="J136" s="21"/>
      <c r="K136" s="21"/>
      <c r="L136" s="21"/>
      <c r="M136" s="21"/>
    </row>
    <row r="137" spans="1:13">
      <c r="A137" s="4"/>
      <c r="B137" s="4"/>
      <c r="C137" s="6"/>
      <c r="D137" s="6"/>
      <c r="E137" s="6"/>
      <c r="F137" s="6"/>
      <c r="G137" s="4"/>
      <c r="H137" s="6"/>
      <c r="I137" s="6"/>
      <c r="J137" s="21"/>
      <c r="K137" s="21"/>
      <c r="L137" s="21"/>
      <c r="M137" s="21"/>
    </row>
    <row r="138" spans="1:13">
      <c r="A138" s="4"/>
      <c r="B138" s="4"/>
      <c r="C138" s="6"/>
      <c r="D138" s="6"/>
      <c r="E138" s="6"/>
      <c r="F138" s="6"/>
      <c r="G138" s="4"/>
      <c r="H138" s="6"/>
      <c r="I138" s="6"/>
      <c r="J138" s="21"/>
      <c r="K138" s="21"/>
      <c r="L138" s="21"/>
      <c r="M138" s="21"/>
    </row>
    <row r="139" spans="1:13">
      <c r="A139" s="4"/>
      <c r="B139" s="4"/>
      <c r="C139" s="6"/>
      <c r="D139" s="6"/>
      <c r="E139" s="6"/>
      <c r="F139" s="6"/>
      <c r="G139" s="4"/>
      <c r="H139" s="6"/>
      <c r="I139" s="6"/>
      <c r="J139" s="21"/>
      <c r="K139" s="21"/>
      <c r="L139" s="21"/>
      <c r="M139" s="21"/>
    </row>
    <row r="140" spans="1:13">
      <c r="A140" s="4"/>
      <c r="B140" s="4"/>
      <c r="C140" s="6"/>
      <c r="D140" s="6"/>
      <c r="E140" s="6"/>
      <c r="F140" s="6"/>
      <c r="G140" s="4"/>
      <c r="H140" s="6"/>
      <c r="I140" s="6"/>
      <c r="J140" s="21"/>
      <c r="K140" s="21"/>
      <c r="L140" s="21"/>
      <c r="M140" s="21"/>
    </row>
    <row r="141" spans="1:13">
      <c r="A141" s="4"/>
      <c r="B141" s="4"/>
      <c r="C141" s="6"/>
      <c r="D141" s="6"/>
      <c r="E141" s="6"/>
      <c r="F141" s="6"/>
      <c r="G141" s="4"/>
      <c r="H141" s="6"/>
      <c r="I141" s="6"/>
      <c r="J141" s="21"/>
      <c r="K141" s="21"/>
      <c r="L141" s="21"/>
      <c r="M141" s="21"/>
    </row>
    <row r="142" spans="1:13">
      <c r="A142" s="4"/>
      <c r="B142" s="4"/>
      <c r="C142" s="6"/>
      <c r="D142" s="6"/>
      <c r="E142" s="6"/>
      <c r="F142" s="6"/>
      <c r="G142" s="4"/>
      <c r="H142" s="6"/>
      <c r="I142" s="6"/>
      <c r="J142" s="21"/>
      <c r="K142" s="21"/>
      <c r="L142" s="21"/>
      <c r="M142" s="21"/>
    </row>
    <row r="143" spans="1:13">
      <c r="A143" s="4"/>
      <c r="B143" s="4"/>
      <c r="C143" s="6"/>
      <c r="D143" s="6"/>
      <c r="E143" s="6"/>
      <c r="F143" s="6"/>
      <c r="G143" s="4"/>
      <c r="H143" s="6"/>
      <c r="I143" s="6"/>
      <c r="J143" s="21"/>
      <c r="K143" s="21"/>
      <c r="L143" s="21"/>
      <c r="M143" s="21"/>
    </row>
    <row r="144" spans="1:13">
      <c r="A144" s="4"/>
      <c r="B144" s="4"/>
      <c r="C144" s="6"/>
      <c r="D144" s="6"/>
      <c r="E144" s="6"/>
      <c r="F144" s="6"/>
      <c r="G144" s="4"/>
      <c r="H144" s="6"/>
      <c r="I144" s="6"/>
      <c r="J144" s="21"/>
      <c r="K144" s="21"/>
      <c r="L144" s="21"/>
      <c r="M144" s="21"/>
    </row>
    <row r="145" spans="1:13">
      <c r="A145" s="4"/>
      <c r="B145" s="4"/>
      <c r="C145" s="6"/>
      <c r="D145" s="6"/>
      <c r="E145" s="6"/>
      <c r="F145" s="6"/>
      <c r="G145" s="4"/>
      <c r="H145" s="6"/>
      <c r="I145" s="6"/>
      <c r="J145" s="21"/>
      <c r="K145" s="21"/>
      <c r="L145" s="21"/>
      <c r="M145" s="21"/>
    </row>
    <row r="146" spans="1:13">
      <c r="A146" s="4"/>
      <c r="B146" s="4"/>
      <c r="C146" s="6"/>
      <c r="D146" s="6"/>
      <c r="E146" s="6"/>
      <c r="F146" s="6"/>
      <c r="G146" s="4"/>
      <c r="H146" s="6"/>
      <c r="I146" s="6"/>
      <c r="J146" s="21"/>
      <c r="K146" s="21"/>
      <c r="L146" s="21"/>
      <c r="M146" s="21"/>
    </row>
    <row r="147" spans="1:13">
      <c r="A147" s="4"/>
      <c r="B147" s="4"/>
      <c r="C147" s="6"/>
      <c r="D147" s="6"/>
      <c r="E147" s="6"/>
      <c r="F147" s="6"/>
      <c r="G147" s="4"/>
      <c r="H147" s="6"/>
      <c r="I147" s="6"/>
      <c r="J147" s="21"/>
      <c r="K147" s="21"/>
      <c r="L147" s="21"/>
      <c r="M147" s="21"/>
    </row>
    <row r="148" spans="1:13">
      <c r="A148" s="4"/>
      <c r="B148" s="4"/>
      <c r="C148" s="6"/>
      <c r="D148" s="6"/>
      <c r="E148" s="6"/>
      <c r="F148" s="6"/>
      <c r="G148" s="4"/>
      <c r="H148" s="6"/>
      <c r="I148" s="6"/>
      <c r="J148" s="21"/>
      <c r="K148" s="21"/>
      <c r="L148" s="21"/>
      <c r="M148" s="21"/>
    </row>
    <row r="149" spans="1:13">
      <c r="A149" s="4"/>
      <c r="B149" s="4"/>
      <c r="C149" s="6"/>
      <c r="D149" s="6"/>
      <c r="E149" s="6"/>
      <c r="F149" s="6"/>
      <c r="G149" s="4"/>
      <c r="H149" s="6"/>
      <c r="I149" s="6"/>
      <c r="J149" s="21"/>
      <c r="K149" s="21"/>
      <c r="L149" s="21"/>
      <c r="M149" s="21"/>
    </row>
    <row r="150" spans="1:13">
      <c r="A150" s="4"/>
      <c r="B150" s="4"/>
      <c r="C150" s="6"/>
      <c r="D150" s="6"/>
      <c r="E150" s="6"/>
      <c r="F150" s="6"/>
      <c r="G150" s="4"/>
      <c r="H150" s="6"/>
      <c r="I150" s="6"/>
      <c r="J150" s="21"/>
      <c r="K150" s="21"/>
      <c r="L150" s="21"/>
      <c r="M150" s="21"/>
    </row>
    <row r="151" spans="1:13">
      <c r="A151" s="4"/>
      <c r="B151" s="4"/>
      <c r="C151" s="6"/>
      <c r="D151" s="6"/>
      <c r="E151" s="6"/>
      <c r="F151" s="6"/>
      <c r="G151" s="4"/>
      <c r="H151" s="6"/>
      <c r="I151" s="6"/>
      <c r="J151" s="21"/>
      <c r="K151" s="21"/>
      <c r="L151" s="21"/>
      <c r="M151" s="21"/>
    </row>
    <row r="152" spans="1:13">
      <c r="A152" s="4"/>
      <c r="B152" s="4"/>
      <c r="C152" s="6"/>
      <c r="D152" s="6"/>
      <c r="E152" s="6"/>
      <c r="F152" s="6"/>
      <c r="G152" s="4"/>
      <c r="H152" s="6"/>
      <c r="I152" s="6"/>
      <c r="J152" s="21"/>
      <c r="K152" s="21"/>
      <c r="L152" s="21"/>
      <c r="M152" s="21"/>
    </row>
    <row r="153" spans="1:13">
      <c r="A153" s="4"/>
      <c r="B153" s="4"/>
      <c r="C153" s="6"/>
      <c r="D153" s="6"/>
      <c r="E153" s="6"/>
      <c r="F153" s="6"/>
      <c r="G153" s="4"/>
      <c r="H153" s="6"/>
      <c r="I153" s="6"/>
      <c r="J153" s="21"/>
      <c r="K153" s="21"/>
      <c r="L153" s="21"/>
      <c r="M153" s="21"/>
    </row>
    <row r="154" spans="1:13">
      <c r="A154" s="4"/>
      <c r="B154" s="4"/>
      <c r="C154" s="6"/>
      <c r="D154" s="6"/>
      <c r="E154" s="6"/>
      <c r="F154" s="6"/>
      <c r="G154" s="4"/>
      <c r="H154" s="6"/>
      <c r="I154" s="6"/>
      <c r="J154" s="21"/>
      <c r="K154" s="21"/>
      <c r="L154" s="21"/>
      <c r="M154" s="21"/>
    </row>
    <row r="155" spans="1:13">
      <c r="A155" s="4"/>
      <c r="B155" s="4"/>
      <c r="C155" s="6"/>
      <c r="D155" s="6"/>
      <c r="E155" s="6"/>
      <c r="F155" s="6"/>
      <c r="G155" s="4"/>
      <c r="H155" s="6"/>
      <c r="I155" s="6"/>
      <c r="J155" s="21"/>
      <c r="K155" s="21"/>
      <c r="L155" s="21"/>
      <c r="M155" s="21"/>
    </row>
    <row r="156" spans="1:13">
      <c r="A156" s="4"/>
      <c r="B156" s="4"/>
      <c r="C156" s="6"/>
      <c r="D156" s="6"/>
      <c r="E156" s="6"/>
      <c r="F156" s="6"/>
      <c r="G156" s="4"/>
      <c r="H156" s="6"/>
      <c r="I156" s="6"/>
      <c r="J156" s="21"/>
      <c r="K156" s="21"/>
      <c r="L156" s="21"/>
      <c r="M156" s="21"/>
    </row>
    <row r="157" spans="1:13">
      <c r="A157" s="4"/>
      <c r="B157" s="4"/>
      <c r="C157" s="6"/>
      <c r="D157" s="6"/>
      <c r="E157" s="6"/>
      <c r="F157" s="6"/>
      <c r="G157" s="4"/>
      <c r="H157" s="6"/>
      <c r="I157" s="6"/>
      <c r="J157" s="21"/>
      <c r="K157" s="21"/>
      <c r="L157" s="21"/>
      <c r="M157" s="21"/>
    </row>
    <row r="158" spans="1:13">
      <c r="A158" s="4"/>
      <c r="B158" s="4"/>
      <c r="C158" s="6"/>
      <c r="D158" s="6"/>
      <c r="E158" s="6"/>
      <c r="F158" s="6"/>
      <c r="G158" s="4"/>
      <c r="H158" s="6"/>
      <c r="I158" s="6"/>
      <c r="J158" s="21"/>
      <c r="K158" s="21"/>
      <c r="L158" s="21"/>
      <c r="M158" s="21"/>
    </row>
    <row r="159" spans="1:13">
      <c r="A159" s="4"/>
      <c r="B159" s="4"/>
      <c r="C159" s="6"/>
      <c r="D159" s="6"/>
      <c r="E159" s="6"/>
      <c r="F159" s="6"/>
      <c r="G159" s="4"/>
      <c r="H159" s="6"/>
      <c r="I159" s="6"/>
      <c r="J159" s="21"/>
      <c r="K159" s="21"/>
      <c r="L159" s="21"/>
      <c r="M159" s="21"/>
    </row>
    <row r="160" spans="1:13">
      <c r="A160" s="4"/>
      <c r="B160" s="4"/>
      <c r="C160" s="6"/>
      <c r="D160" s="6"/>
      <c r="E160" s="6"/>
      <c r="F160" s="6"/>
      <c r="G160" s="4"/>
      <c r="H160" s="6"/>
      <c r="I160" s="6"/>
      <c r="J160" s="21"/>
      <c r="K160" s="21"/>
      <c r="L160" s="21"/>
      <c r="M160" s="21"/>
    </row>
    <row r="161" spans="1:13">
      <c r="A161" s="4"/>
      <c r="B161" s="4"/>
      <c r="C161" s="6"/>
      <c r="D161" s="6"/>
      <c r="E161" s="6"/>
      <c r="F161" s="6"/>
      <c r="G161" s="4"/>
      <c r="H161" s="6"/>
      <c r="I161" s="6"/>
      <c r="J161" s="21"/>
      <c r="K161" s="21"/>
      <c r="L161" s="21"/>
      <c r="M161" s="21"/>
    </row>
    <row r="162" spans="1:13">
      <c r="A162" s="4"/>
      <c r="B162" s="4"/>
      <c r="C162" s="6"/>
      <c r="D162" s="6"/>
      <c r="E162" s="6"/>
      <c r="F162" s="6"/>
      <c r="G162" s="4"/>
      <c r="H162" s="6"/>
      <c r="I162" s="6"/>
      <c r="J162" s="21"/>
      <c r="K162" s="21"/>
      <c r="L162" s="21"/>
      <c r="M162" s="21"/>
    </row>
    <row r="163" spans="1:13">
      <c r="A163" s="4"/>
      <c r="B163" s="4"/>
      <c r="C163" s="6"/>
      <c r="D163" s="6"/>
      <c r="E163" s="6"/>
      <c r="F163" s="6"/>
      <c r="G163" s="4"/>
      <c r="H163" s="6"/>
      <c r="I163" s="6"/>
      <c r="J163" s="21"/>
      <c r="K163" s="21"/>
      <c r="L163" s="21"/>
      <c r="M163" s="21"/>
    </row>
    <row r="164" spans="1:13">
      <c r="A164" s="4"/>
      <c r="B164" s="4"/>
      <c r="C164" s="6"/>
      <c r="D164" s="6"/>
      <c r="E164" s="6"/>
      <c r="F164" s="6"/>
      <c r="G164" s="4"/>
      <c r="H164" s="6"/>
      <c r="I164" s="6"/>
      <c r="J164" s="21"/>
      <c r="K164" s="21"/>
      <c r="L164" s="21"/>
      <c r="M164" s="21"/>
    </row>
    <row r="165" spans="1:13">
      <c r="A165" s="4"/>
      <c r="B165" s="4"/>
      <c r="C165" s="6"/>
      <c r="D165" s="6"/>
      <c r="E165" s="6"/>
      <c r="F165" s="6"/>
      <c r="G165" s="4"/>
      <c r="H165" s="6"/>
      <c r="I165" s="6"/>
      <c r="J165" s="21"/>
      <c r="K165" s="21"/>
      <c r="L165" s="21"/>
      <c r="M165" s="21"/>
    </row>
    <row r="166" spans="1:13">
      <c r="A166" s="4"/>
      <c r="B166" s="4"/>
      <c r="C166" s="6"/>
      <c r="D166" s="6"/>
      <c r="E166" s="6"/>
      <c r="F166" s="6"/>
      <c r="G166" s="4"/>
      <c r="H166" s="6"/>
      <c r="I166" s="6"/>
      <c r="J166" s="21"/>
      <c r="K166" s="21"/>
      <c r="L166" s="21"/>
      <c r="M166" s="21"/>
    </row>
    <row r="167" spans="1:13">
      <c r="A167" s="4"/>
      <c r="B167" s="4"/>
      <c r="C167" s="6"/>
      <c r="D167" s="6"/>
      <c r="E167" s="6"/>
      <c r="F167" s="6"/>
      <c r="G167" s="4"/>
      <c r="H167" s="6"/>
      <c r="I167" s="6"/>
      <c r="J167" s="21"/>
      <c r="K167" s="21"/>
      <c r="L167" s="21"/>
      <c r="M167" s="21"/>
    </row>
    <row r="168" spans="1:13">
      <c r="A168" s="4"/>
      <c r="B168" s="4"/>
      <c r="C168" s="6"/>
      <c r="D168" s="6"/>
      <c r="E168" s="6"/>
      <c r="F168" s="6"/>
      <c r="G168" s="4"/>
      <c r="H168" s="6"/>
      <c r="I168" s="6"/>
      <c r="J168" s="21"/>
      <c r="K168" s="21"/>
      <c r="L168" s="21"/>
      <c r="M168" s="21"/>
    </row>
    <row r="169" spans="1:13">
      <c r="A169" s="4"/>
      <c r="B169" s="4"/>
      <c r="C169" s="6"/>
      <c r="D169" s="6"/>
      <c r="E169" s="6"/>
      <c r="F169" s="6"/>
      <c r="G169" s="4"/>
      <c r="H169" s="6"/>
      <c r="I169" s="6"/>
      <c r="J169" s="21"/>
      <c r="K169" s="21"/>
      <c r="L169" s="21"/>
      <c r="M169" s="21"/>
    </row>
    <row r="170" spans="1:13">
      <c r="A170" s="4"/>
      <c r="B170" s="4"/>
      <c r="C170" s="6"/>
      <c r="D170" s="6"/>
      <c r="E170" s="6"/>
      <c r="F170" s="6"/>
      <c r="G170" s="4"/>
      <c r="H170" s="6"/>
      <c r="I170" s="6"/>
      <c r="J170" s="21"/>
      <c r="K170" s="21"/>
      <c r="L170" s="21"/>
      <c r="M170" s="21"/>
    </row>
    <row r="171" spans="1:13">
      <c r="A171" s="4"/>
      <c r="B171" s="4"/>
      <c r="C171" s="6"/>
      <c r="D171" s="6"/>
      <c r="E171" s="6"/>
      <c r="F171" s="6"/>
      <c r="G171" s="4"/>
      <c r="H171" s="6"/>
      <c r="I171" s="6"/>
      <c r="J171" s="21"/>
      <c r="K171" s="21"/>
      <c r="L171" s="21"/>
      <c r="M171" s="21"/>
    </row>
    <row r="172" spans="1:13">
      <c r="A172" s="4"/>
      <c r="B172" s="4"/>
      <c r="C172" s="6"/>
      <c r="D172" s="6"/>
      <c r="E172" s="6"/>
      <c r="F172" s="6"/>
      <c r="G172" s="4"/>
      <c r="H172" s="6"/>
      <c r="I172" s="6"/>
      <c r="J172" s="21"/>
      <c r="K172" s="21"/>
      <c r="L172" s="21"/>
      <c r="M172" s="21"/>
    </row>
    <row r="173" spans="1:13">
      <c r="A173" s="4"/>
      <c r="B173" s="4"/>
      <c r="C173" s="6"/>
      <c r="D173" s="6"/>
      <c r="E173" s="6"/>
      <c r="F173" s="6"/>
      <c r="G173" s="4"/>
      <c r="H173" s="6"/>
      <c r="I173" s="6"/>
      <c r="J173" s="21"/>
      <c r="K173" s="21"/>
      <c r="L173" s="21"/>
      <c r="M173" s="21"/>
    </row>
    <row r="174" spans="1:13">
      <c r="A174" s="4"/>
      <c r="B174" s="4"/>
      <c r="C174" s="6"/>
      <c r="D174" s="6"/>
      <c r="E174" s="6"/>
      <c r="F174" s="6"/>
      <c r="G174" s="4"/>
      <c r="H174" s="6"/>
      <c r="I174" s="6"/>
      <c r="J174" s="21"/>
      <c r="K174" s="21"/>
      <c r="L174" s="21"/>
      <c r="M174" s="21"/>
    </row>
    <row r="175" spans="1:13">
      <c r="A175" s="4"/>
      <c r="B175" s="4"/>
      <c r="C175" s="6"/>
      <c r="D175" s="6"/>
      <c r="E175" s="6"/>
      <c r="F175" s="6"/>
      <c r="G175" s="4"/>
      <c r="H175" s="6"/>
      <c r="I175" s="6"/>
      <c r="J175" s="21"/>
      <c r="K175" s="21"/>
      <c r="L175" s="21"/>
      <c r="M175" s="21"/>
    </row>
    <row r="176" spans="1:13">
      <c r="A176" s="4"/>
      <c r="B176" s="4"/>
      <c r="C176" s="6"/>
      <c r="D176" s="6"/>
      <c r="E176" s="6"/>
      <c r="F176" s="6"/>
      <c r="G176" s="4"/>
      <c r="H176" s="6"/>
      <c r="I176" s="6"/>
      <c r="J176" s="21"/>
      <c r="K176" s="21"/>
      <c r="L176" s="21"/>
      <c r="M176" s="21"/>
    </row>
    <row r="177" spans="1:13">
      <c r="A177" s="4"/>
      <c r="B177" s="4"/>
      <c r="C177" s="6"/>
      <c r="D177" s="6"/>
      <c r="E177" s="6"/>
      <c r="F177" s="6"/>
      <c r="G177" s="4"/>
      <c r="H177" s="6"/>
      <c r="I177" s="6"/>
      <c r="J177" s="21"/>
      <c r="K177" s="21"/>
      <c r="L177" s="21"/>
      <c r="M177" s="21"/>
    </row>
    <row r="178" spans="1:13">
      <c r="A178" s="4"/>
      <c r="B178" s="4"/>
      <c r="C178" s="6"/>
      <c r="D178" s="6"/>
      <c r="E178" s="6"/>
      <c r="F178" s="6"/>
      <c r="G178" s="4"/>
      <c r="H178" s="6"/>
      <c r="I178" s="6"/>
      <c r="J178" s="21"/>
      <c r="K178" s="21"/>
      <c r="L178" s="21"/>
      <c r="M178" s="21"/>
    </row>
    <row r="179" spans="1:13">
      <c r="A179" s="4"/>
      <c r="B179" s="4"/>
      <c r="C179" s="6"/>
      <c r="D179" s="6"/>
      <c r="E179" s="6"/>
      <c r="F179" s="6"/>
      <c r="G179" s="4"/>
      <c r="H179" s="6"/>
      <c r="I179" s="6"/>
      <c r="J179" s="21"/>
      <c r="K179" s="21"/>
      <c r="L179" s="21"/>
      <c r="M179" s="21"/>
    </row>
    <row r="180" spans="1:13">
      <c r="A180" s="4"/>
      <c r="B180" s="4"/>
      <c r="C180" s="6"/>
      <c r="D180" s="6"/>
      <c r="E180" s="6"/>
      <c r="F180" s="6"/>
      <c r="G180" s="4"/>
      <c r="H180" s="6"/>
      <c r="I180" s="6"/>
      <c r="J180" s="21"/>
      <c r="K180" s="21"/>
      <c r="L180" s="21"/>
      <c r="M180" s="21"/>
    </row>
    <row r="181" spans="1:13">
      <c r="A181" s="4"/>
      <c r="B181" s="4"/>
      <c r="C181" s="6"/>
      <c r="D181" s="6"/>
      <c r="E181" s="6"/>
      <c r="F181" s="6"/>
      <c r="G181" s="4"/>
      <c r="H181" s="6"/>
      <c r="I181" s="6"/>
      <c r="J181" s="21"/>
      <c r="K181" s="21"/>
      <c r="L181" s="21"/>
      <c r="M181" s="21"/>
    </row>
    <row r="182" spans="1:13">
      <c r="A182" s="4"/>
      <c r="B182" s="4"/>
      <c r="C182" s="6"/>
      <c r="D182" s="6"/>
      <c r="E182" s="6"/>
      <c r="F182" s="6"/>
      <c r="G182" s="4"/>
      <c r="H182" s="6"/>
      <c r="I182" s="6"/>
      <c r="J182" s="21"/>
      <c r="K182" s="21"/>
      <c r="L182" s="21"/>
      <c r="M182" s="21"/>
    </row>
    <row r="183" spans="1:13">
      <c r="A183" s="4"/>
      <c r="B183" s="4"/>
      <c r="C183" s="6"/>
      <c r="D183" s="6"/>
      <c r="E183" s="6"/>
      <c r="F183" s="6"/>
      <c r="G183" s="4"/>
      <c r="H183" s="6"/>
      <c r="I183" s="6"/>
      <c r="J183" s="21"/>
      <c r="K183" s="21"/>
      <c r="L183" s="21"/>
      <c r="M183" s="21"/>
    </row>
    <row r="184" spans="1:13">
      <c r="A184" s="4"/>
      <c r="B184" s="4"/>
      <c r="C184" s="6"/>
      <c r="D184" s="6"/>
      <c r="E184" s="6"/>
      <c r="F184" s="6"/>
      <c r="G184" s="4"/>
      <c r="H184" s="6"/>
      <c r="I184" s="6"/>
      <c r="J184" s="21"/>
      <c r="K184" s="21"/>
      <c r="L184" s="21"/>
      <c r="M184" s="21"/>
    </row>
    <row r="185" spans="1:13">
      <c r="A185" s="2"/>
      <c r="B185" s="2"/>
    </row>
  </sheetData>
  <mergeCells count="62">
    <mergeCell ref="I68:I69"/>
    <mergeCell ref="A64:A69"/>
    <mergeCell ref="H108:H110"/>
    <mergeCell ref="I108:I110"/>
    <mergeCell ref="G77:G81"/>
    <mergeCell ref="H77:H81"/>
    <mergeCell ref="A102:A105"/>
    <mergeCell ref="A108:A110"/>
    <mergeCell ref="G108:G110"/>
    <mergeCell ref="G97:G100"/>
    <mergeCell ref="H41:H44"/>
    <mergeCell ref="G37:G40"/>
    <mergeCell ref="H37:H40"/>
    <mergeCell ref="A70:A73"/>
    <mergeCell ref="G68:G69"/>
    <mergeCell ref="H68:H69"/>
    <mergeCell ref="J68:J69"/>
    <mergeCell ref="K68:K69"/>
    <mergeCell ref="L68:L69"/>
    <mergeCell ref="K11:M11"/>
    <mergeCell ref="A11:A13"/>
    <mergeCell ref="B11:B13"/>
    <mergeCell ref="J11:J13"/>
    <mergeCell ref="H15:H21"/>
    <mergeCell ref="A15:A36"/>
    <mergeCell ref="C11:F11"/>
    <mergeCell ref="D12:F12"/>
    <mergeCell ref="C12:C13"/>
    <mergeCell ref="L12:L13"/>
    <mergeCell ref="M12:M13"/>
    <mergeCell ref="K12:K13"/>
    <mergeCell ref="M68:M69"/>
    <mergeCell ref="B7:I7"/>
    <mergeCell ref="B10:I10"/>
    <mergeCell ref="H33:H35"/>
    <mergeCell ref="G33:G35"/>
    <mergeCell ref="G15:G21"/>
    <mergeCell ref="G22:G29"/>
    <mergeCell ref="B8:I8"/>
    <mergeCell ref="B9:I9"/>
    <mergeCell ref="G30:G32"/>
    <mergeCell ref="G11:G13"/>
    <mergeCell ref="H11:H13"/>
    <mergeCell ref="I11:I13"/>
    <mergeCell ref="H22:H29"/>
    <mergeCell ref="H30:H32"/>
    <mergeCell ref="A111:I111"/>
    <mergeCell ref="A96:A101"/>
    <mergeCell ref="G41:G44"/>
    <mergeCell ref="H45:H49"/>
    <mergeCell ref="H50:H53"/>
    <mergeCell ref="H73:H76"/>
    <mergeCell ref="H97:H100"/>
    <mergeCell ref="H57:H59"/>
    <mergeCell ref="I97:I100"/>
    <mergeCell ref="A37:A63"/>
    <mergeCell ref="H70:H72"/>
    <mergeCell ref="G70:G72"/>
    <mergeCell ref="G73:G76"/>
    <mergeCell ref="G45:G49"/>
    <mergeCell ref="G50:G53"/>
    <mergeCell ref="G57:G59"/>
  </mergeCells>
  <printOptions horizontalCentered="1"/>
  <pageMargins left="0.39370078740157483" right="0.39370078740157483" top="0.98425196850393704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2026-02-16T07:44:58Z</dcterms:modified>
</cp:coreProperties>
</file>